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QLA data" sheetId="2" state="visible" r:id="rId2"/>
    <sheet xmlns:r="http://schemas.openxmlformats.org/officeDocument/2006/relationships" name="Feedback sheet" sheetId="3" state="visible" r:id="rId3"/>
    <sheet xmlns:r="http://schemas.openxmlformats.org/officeDocument/2006/relationships" name="Individual follow-up" sheetId="4" state="visible" r:id="rId4"/>
    <sheet xmlns:r="http://schemas.openxmlformats.org/officeDocument/2006/relationships" name="Worked example QLA" sheetId="5" state="visible" r:id="rId5"/>
    <sheet xmlns:r="http://schemas.openxmlformats.org/officeDocument/2006/relationships" name="Worked example" sheetId="6" state="visible" r:id="rId6"/>
    <sheet xmlns:r="http://schemas.openxmlformats.org/officeDocument/2006/relationships" name="Individual follow-up (example)" sheetId="7" state="visible" r:id="rId7"/>
  </sheets>
  <definedNames>
    <definedName name="_xlnm.Print_Area" localSheetId="2">'Feedback sheet'!$A$1:$F$21</definedName>
    <definedName name="_xlnm.Print_Area" localSheetId="5">'Worked example'!$A$1:$F$21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4"/>
    </font>
    <font>
      <i val="1"/>
      <color rgb="00555555"/>
      <sz val="9"/>
    </font>
    <font>
      <b val="1"/>
    </font>
    <font>
      <b val="1"/>
      <color rgb="00FFFFFF"/>
    </font>
    <font>
      <color rgb="00777777"/>
    </font>
    <font>
      <b val="1"/>
      <color rgb="001F3A5F"/>
      <sz val="12"/>
    </font>
    <font>
      <i val="1"/>
      <sz val="9"/>
    </font>
  </fonts>
  <fills count="5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EEEEEE"/>
      </patternFill>
    </fill>
    <fill>
      <patternFill patternType="solid">
        <fgColor rgb="00FFF8DC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9" fontId="0" fillId="0" borderId="0" pivotButton="0" quotePrefix="0" xfId="0"/>
    <xf numFmtId="0" fontId="5" fillId="3" borderId="0" pivotButton="0" quotePrefix="0" xfId="0"/>
    <xf numFmtId="0" fontId="3" fillId="0" borderId="0" pivotButton="0" quotePrefix="0" xfId="0"/>
    <xf numFmtId="0" fontId="6" fillId="0" borderId="0" pivotButton="0" quotePrefix="0" xfId="0"/>
    <xf numFmtId="0" fontId="0" fillId="4" borderId="0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0" fontId="0" fillId="0" borderId="1" applyAlignment="1" pivotButton="0" quotePrefix="0" xfId="0">
      <alignment horizontal="center" vertical="top"/>
    </xf>
    <xf numFmtId="0" fontId="0" fillId="3" borderId="0" pivotButton="0" quotePrefix="0" xfId="0"/>
    <xf numFmtId="0" fontId="0" fillId="0" borderId="1" pivotButton="0" quotePrefix="0" xfId="0"/>
    <xf numFmtId="0" fontId="0" fillId="4" borderId="1" pivotButton="0" quotePrefix="0" xfId="0"/>
    <xf numFmtId="0" fontId="7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4C7C3"/>
        </patternFill>
      </fill>
    </dxf>
    <dxf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Whole-class feedback sheet | Excelas</t>
        </is>
      </c>
    </row>
    <row r="2" ht="30" customHeight="1">
      <c r="A2" s="2" t="inlineStr">
        <is>
          <t>Pairs with the free Excelas QLA template.</t>
        </is>
      </c>
    </row>
    <row r="4">
      <c r="A4" s="3" t="inlineStr">
        <is>
          <t>HOW TO USE</t>
        </is>
      </c>
    </row>
    <row r="5">
      <c r="A5" s="4" t="inlineStr">
        <is>
          <t>1. Open your completed Excelas QLA template.</t>
        </is>
      </c>
    </row>
    <row r="6">
      <c r="A6" s="4" t="inlineStr">
        <is>
          <t>2. Copy rows from 'QLA template' (Question to Notes, row 4 down, not the headers) and paste into the 'QLA data' tab at A4. Paste values (Ctrl+Alt+V &gt; Values) to keep your formatting.</t>
        </is>
      </c>
    </row>
    <row r="7">
      <c r="A7" s="4" t="inlineStr">
        <is>
          <t>3. 'Feedback sheet' fills itself:</t>
        </is>
      </c>
    </row>
    <row r="8">
      <c r="A8" s="4" t="inlineStr">
        <is>
          <t xml:space="preserve">   • Three things to fix  ← rows where Action = 'Whole-class reteach' AND Gap type = Knowledge or Method (first 3, in question order).</t>
        </is>
      </c>
    </row>
    <row r="9">
      <c r="A9" s="4" t="inlineStr">
        <is>
          <t xml:space="preserve">   • Exam technique tip  ← first row where Gap type = 'Exam technique' (with its Notes).</t>
        </is>
      </c>
    </row>
    <row r="10">
      <c r="A10" s="4" t="inlineStr">
        <is>
          <t xml:space="preserve">   • 'Individual follow-up' tab ← rows where Action = 'Small group'.</t>
        </is>
      </c>
    </row>
    <row r="11">
      <c r="A11" s="4" t="inlineStr">
        <is>
          <t>4. Write the yellow cells in pupil language: what went well, the misconception, a model answer, a do-now task.</t>
        </is>
      </c>
    </row>
    <row r="12">
      <c r="A12" s="4" t="inlineStr">
        <is>
          <t>5. Print 'Feedback sheet' (A4 landscape, one page) or use the Word version. Keep 'Individual follow-up' for yourself.</t>
        </is>
      </c>
    </row>
    <row r="13">
      <c r="A13" s="4" t="inlineStr"/>
    </row>
    <row r="14">
      <c r="A14" s="4" t="inlineStr">
        <is>
          <t>If fewer than three rows are marked Whole-class reteach, the spare rows stay blank. That's fine: fix fewer things well.</t>
        </is>
      </c>
    </row>
    <row r="15">
      <c r="A15" s="4" t="inlineStr">
        <is>
          <t>Works in Excel 2010+, Excel 365, Google Sheets and LibreOffice (INDEX/MATCH, no FILTER needed).</t>
        </is>
      </c>
    </row>
    <row r="16">
      <c r="A16" s="4" t="inlineStr">
        <is>
          <t>See 'Worked example' tabs for an illustrative Higher paper.</t>
        </is>
      </c>
    </row>
  </sheetData>
  <mergeCells count="2">
    <mergeCell ref="A2"/>
    <mergeCell ref="A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9" customWidth="1" min="1" max="1"/>
    <col width="22" customWidth="1" min="2" max="2"/>
    <col width="9" customWidth="1" min="3" max="3"/>
    <col width="8" customWidth="1" min="4" max="4"/>
    <col width="10" customWidth="1" min="5" max="5"/>
    <col width="15" customWidth="1" min="6" max="6"/>
    <col width="20" customWidth="1" min="7" max="7"/>
    <col width="11" customWidth="1" min="8" max="8"/>
    <col width="36" customWidth="1" min="9" max="9"/>
    <col width="2" customWidth="1" min="10" max="10"/>
    <col width="7" customWidth="1" min="11" max="11"/>
    <col width="10" customWidth="1" min="12" max="12"/>
    <col width="7" customWidth="1" min="13" max="13"/>
  </cols>
  <sheetData>
    <row r="1">
      <c r="A1" s="1" t="inlineStr">
        <is>
          <t>QLA data (paste here) | Excelas</t>
        </is>
      </c>
    </row>
    <row r="2" ht="30" customHeight="1">
      <c r="A2" s="2" t="inlineStr">
        <is>
          <t>Paste your rows from the Excelas QLA template here (Question to Notes, starting A4). Do not edit grey columns K-M.</t>
        </is>
      </c>
    </row>
    <row r="3">
      <c r="A3" s="5" t="inlineStr">
        <is>
          <t>Question</t>
        </is>
      </c>
      <c r="B3" s="5" t="inlineStr">
        <is>
          <t>Topic</t>
        </is>
      </c>
      <c r="C3" s="5" t="inlineStr">
        <is>
          <t>Marks available</t>
        </is>
      </c>
      <c r="D3" s="5" t="inlineStr">
        <is>
          <t>Class %</t>
        </is>
      </c>
      <c r="E3" s="5" t="inlineStr">
        <is>
          <t>Students under 50%</t>
        </is>
      </c>
      <c r="F3" s="5" t="inlineStr">
        <is>
          <t>Gap type</t>
        </is>
      </c>
      <c r="G3" s="5" t="inlineStr">
        <is>
          <t>Action</t>
        </is>
      </c>
      <c r="H3" s="5" t="inlineStr">
        <is>
          <t>When</t>
        </is>
      </c>
      <c r="I3" s="5" t="inlineStr">
        <is>
          <t>Notes</t>
        </is>
      </c>
      <c r="J3" s="5" t="inlineStr"/>
      <c r="K3" s="5" t="inlineStr">
        <is>
          <t>Fix #</t>
        </is>
      </c>
      <c r="L3" s="5" t="inlineStr">
        <is>
          <t>Follow-up #</t>
        </is>
      </c>
      <c r="M3" s="5" t="inlineStr">
        <is>
          <t>Tip #</t>
        </is>
      </c>
    </row>
    <row r="4">
      <c r="D4" s="6" t="n"/>
      <c r="K4" s="7">
        <f>IF(AND(G4="Whole-class reteach",OR(F4="Knowledge",F4="Method")),COUNTIFS($G$4:G4,"Whole-class reteach",$F$4:F4,"Knowledge")+COUNTIFS($G$4:G4,"Whole-class reteach",$F$4:F4,"Method"),"")</f>
        <v/>
      </c>
      <c r="L4" s="7">
        <f>IF(G4="Small group",COUNTIF($G$4:G4,"Small group"),"")</f>
        <v/>
      </c>
      <c r="M4" s="7">
        <f>IF(F4="Exam technique",COUNTIF($F$4:F4,"Exam technique"),"")</f>
        <v/>
      </c>
    </row>
    <row r="5">
      <c r="D5" s="6" t="n"/>
      <c r="K5" s="7">
        <f>IF(AND(G5="Whole-class reteach",OR(F5="Knowledge",F5="Method")),COUNTIFS($G$4:G5,"Whole-class reteach",$F$4:F5,"Knowledge")+COUNTIFS($G$4:G5,"Whole-class reteach",$F$4:F5,"Method"),"")</f>
        <v/>
      </c>
      <c r="L5" s="7">
        <f>IF(G5="Small group",COUNTIF($G$4:G5,"Small group"),"")</f>
        <v/>
      </c>
      <c r="M5" s="7">
        <f>IF(F5="Exam technique",COUNTIF($F$4:F5,"Exam technique"),"")</f>
        <v/>
      </c>
    </row>
    <row r="6">
      <c r="D6" s="6" t="n"/>
      <c r="K6" s="7">
        <f>IF(AND(G6="Whole-class reteach",OR(F6="Knowledge",F6="Method")),COUNTIFS($G$4:G6,"Whole-class reteach",$F$4:F6,"Knowledge")+COUNTIFS($G$4:G6,"Whole-class reteach",$F$4:F6,"Method"),"")</f>
        <v/>
      </c>
      <c r="L6" s="7">
        <f>IF(G6="Small group",COUNTIF($G$4:G6,"Small group"),"")</f>
        <v/>
      </c>
      <c r="M6" s="7">
        <f>IF(F6="Exam technique",COUNTIF($F$4:F6,"Exam technique"),"")</f>
        <v/>
      </c>
    </row>
    <row r="7">
      <c r="D7" s="6" t="n"/>
      <c r="K7" s="7">
        <f>IF(AND(G7="Whole-class reteach",OR(F7="Knowledge",F7="Method")),COUNTIFS($G$4:G7,"Whole-class reteach",$F$4:F7,"Knowledge")+COUNTIFS($G$4:G7,"Whole-class reteach",$F$4:F7,"Method"),"")</f>
        <v/>
      </c>
      <c r="L7" s="7">
        <f>IF(G7="Small group",COUNTIF($G$4:G7,"Small group"),"")</f>
        <v/>
      </c>
      <c r="M7" s="7">
        <f>IF(F7="Exam technique",COUNTIF($F$4:F7,"Exam technique"),"")</f>
        <v/>
      </c>
    </row>
    <row r="8">
      <c r="D8" s="6" t="n"/>
      <c r="K8" s="7">
        <f>IF(AND(G8="Whole-class reteach",OR(F8="Knowledge",F8="Method")),COUNTIFS($G$4:G8,"Whole-class reteach",$F$4:F8,"Knowledge")+COUNTIFS($G$4:G8,"Whole-class reteach",$F$4:F8,"Method"),"")</f>
        <v/>
      </c>
      <c r="L8" s="7">
        <f>IF(G8="Small group",COUNTIF($G$4:G8,"Small group"),"")</f>
        <v/>
      </c>
      <c r="M8" s="7">
        <f>IF(F8="Exam technique",COUNTIF($F$4:F8,"Exam technique"),"")</f>
        <v/>
      </c>
    </row>
    <row r="9">
      <c r="D9" s="6" t="n"/>
      <c r="K9" s="7">
        <f>IF(AND(G9="Whole-class reteach",OR(F9="Knowledge",F9="Method")),COUNTIFS($G$4:G9,"Whole-class reteach",$F$4:F9,"Knowledge")+COUNTIFS($G$4:G9,"Whole-class reteach",$F$4:F9,"Method"),"")</f>
        <v/>
      </c>
      <c r="L9" s="7">
        <f>IF(G9="Small group",COUNTIF($G$4:G9,"Small group"),"")</f>
        <v/>
      </c>
      <c r="M9" s="7">
        <f>IF(F9="Exam technique",COUNTIF($F$4:F9,"Exam technique"),"")</f>
        <v/>
      </c>
    </row>
    <row r="10">
      <c r="D10" s="6" t="n"/>
      <c r="K10" s="7">
        <f>IF(AND(G10="Whole-class reteach",OR(F10="Knowledge",F10="Method")),COUNTIFS($G$4:G10,"Whole-class reteach",$F$4:F10,"Knowledge")+COUNTIFS($G$4:G10,"Whole-class reteach",$F$4:F10,"Method"),"")</f>
        <v/>
      </c>
      <c r="L10" s="7">
        <f>IF(G10="Small group",COUNTIF($G$4:G10,"Small group"),"")</f>
        <v/>
      </c>
      <c r="M10" s="7">
        <f>IF(F10="Exam technique",COUNTIF($F$4:F10,"Exam technique"),"")</f>
        <v/>
      </c>
    </row>
    <row r="11">
      <c r="D11" s="6" t="n"/>
      <c r="K11" s="7">
        <f>IF(AND(G11="Whole-class reteach",OR(F11="Knowledge",F11="Method")),COUNTIFS($G$4:G11,"Whole-class reteach",$F$4:F11,"Knowledge")+COUNTIFS($G$4:G11,"Whole-class reteach",$F$4:F11,"Method"),"")</f>
        <v/>
      </c>
      <c r="L11" s="7">
        <f>IF(G11="Small group",COUNTIF($G$4:G11,"Small group"),"")</f>
        <v/>
      </c>
      <c r="M11" s="7">
        <f>IF(F11="Exam technique",COUNTIF($F$4:F11,"Exam technique"),"")</f>
        <v/>
      </c>
    </row>
    <row r="12">
      <c r="D12" s="6" t="n"/>
      <c r="K12" s="7">
        <f>IF(AND(G12="Whole-class reteach",OR(F12="Knowledge",F12="Method")),COUNTIFS($G$4:G12,"Whole-class reteach",$F$4:F12,"Knowledge")+COUNTIFS($G$4:G12,"Whole-class reteach",$F$4:F12,"Method"),"")</f>
        <v/>
      </c>
      <c r="L12" s="7">
        <f>IF(G12="Small group",COUNTIF($G$4:G12,"Small group"),"")</f>
        <v/>
      </c>
      <c r="M12" s="7">
        <f>IF(F12="Exam technique",COUNTIF($F$4:F12,"Exam technique"),"")</f>
        <v/>
      </c>
    </row>
    <row r="13">
      <c r="D13" s="6" t="n"/>
      <c r="K13" s="7">
        <f>IF(AND(G13="Whole-class reteach",OR(F13="Knowledge",F13="Method")),COUNTIFS($G$4:G13,"Whole-class reteach",$F$4:F13,"Knowledge")+COUNTIFS($G$4:G13,"Whole-class reteach",$F$4:F13,"Method"),"")</f>
        <v/>
      </c>
      <c r="L13" s="7">
        <f>IF(G13="Small group",COUNTIF($G$4:G13,"Small group"),"")</f>
        <v/>
      </c>
      <c r="M13" s="7">
        <f>IF(F13="Exam technique",COUNTIF($F$4:F13,"Exam technique"),"")</f>
        <v/>
      </c>
    </row>
    <row r="14">
      <c r="D14" s="6" t="n"/>
      <c r="K14" s="7">
        <f>IF(AND(G14="Whole-class reteach",OR(F14="Knowledge",F14="Method")),COUNTIFS($G$4:G14,"Whole-class reteach",$F$4:F14,"Knowledge")+COUNTIFS($G$4:G14,"Whole-class reteach",$F$4:F14,"Method"),"")</f>
        <v/>
      </c>
      <c r="L14" s="7">
        <f>IF(G14="Small group",COUNTIF($G$4:G14,"Small group"),"")</f>
        <v/>
      </c>
      <c r="M14" s="7">
        <f>IF(F14="Exam technique",COUNTIF($F$4:F14,"Exam technique"),"")</f>
        <v/>
      </c>
    </row>
    <row r="15">
      <c r="D15" s="6" t="n"/>
      <c r="K15" s="7">
        <f>IF(AND(G15="Whole-class reteach",OR(F15="Knowledge",F15="Method")),COUNTIFS($G$4:G15,"Whole-class reteach",$F$4:F15,"Knowledge")+COUNTIFS($G$4:G15,"Whole-class reteach",$F$4:F15,"Method"),"")</f>
        <v/>
      </c>
      <c r="L15" s="7">
        <f>IF(G15="Small group",COUNTIF($G$4:G15,"Small group"),"")</f>
        <v/>
      </c>
      <c r="M15" s="7">
        <f>IF(F15="Exam technique",COUNTIF($F$4:F15,"Exam technique"),"")</f>
        <v/>
      </c>
    </row>
    <row r="16">
      <c r="D16" s="6" t="n"/>
      <c r="K16" s="7">
        <f>IF(AND(G16="Whole-class reteach",OR(F16="Knowledge",F16="Method")),COUNTIFS($G$4:G16,"Whole-class reteach",$F$4:F16,"Knowledge")+COUNTIFS($G$4:G16,"Whole-class reteach",$F$4:F16,"Method"),"")</f>
        <v/>
      </c>
      <c r="L16" s="7">
        <f>IF(G16="Small group",COUNTIF($G$4:G16,"Small group"),"")</f>
        <v/>
      </c>
      <c r="M16" s="7">
        <f>IF(F16="Exam technique",COUNTIF($F$4:F16,"Exam technique"),"")</f>
        <v/>
      </c>
    </row>
    <row r="17">
      <c r="D17" s="6" t="n"/>
      <c r="K17" s="7">
        <f>IF(AND(G17="Whole-class reteach",OR(F17="Knowledge",F17="Method")),COUNTIFS($G$4:G17,"Whole-class reteach",$F$4:F17,"Knowledge")+COUNTIFS($G$4:G17,"Whole-class reteach",$F$4:F17,"Method"),"")</f>
        <v/>
      </c>
      <c r="L17" s="7">
        <f>IF(G17="Small group",COUNTIF($G$4:G17,"Small group"),"")</f>
        <v/>
      </c>
      <c r="M17" s="7">
        <f>IF(F17="Exam technique",COUNTIF($F$4:F17,"Exam technique"),"")</f>
        <v/>
      </c>
    </row>
    <row r="18">
      <c r="D18" s="6" t="n"/>
      <c r="K18" s="7">
        <f>IF(AND(G18="Whole-class reteach",OR(F18="Knowledge",F18="Method")),COUNTIFS($G$4:G18,"Whole-class reteach",$F$4:F18,"Knowledge")+COUNTIFS($G$4:G18,"Whole-class reteach",$F$4:F18,"Method"),"")</f>
        <v/>
      </c>
      <c r="L18" s="7">
        <f>IF(G18="Small group",COUNTIF($G$4:G18,"Small group"),"")</f>
        <v/>
      </c>
      <c r="M18" s="7">
        <f>IF(F18="Exam technique",COUNTIF($F$4:F18,"Exam technique"),"")</f>
        <v/>
      </c>
    </row>
    <row r="19">
      <c r="D19" s="6" t="n"/>
      <c r="K19" s="7">
        <f>IF(AND(G19="Whole-class reteach",OR(F19="Knowledge",F19="Method")),COUNTIFS($G$4:G19,"Whole-class reteach",$F$4:F19,"Knowledge")+COUNTIFS($G$4:G19,"Whole-class reteach",$F$4:F19,"Method"),"")</f>
        <v/>
      </c>
      <c r="L19" s="7">
        <f>IF(G19="Small group",COUNTIF($G$4:G19,"Small group"),"")</f>
        <v/>
      </c>
      <c r="M19" s="7">
        <f>IF(F19="Exam technique",COUNTIF($F$4:F19,"Exam technique"),"")</f>
        <v/>
      </c>
    </row>
    <row r="20">
      <c r="D20" s="6" t="n"/>
      <c r="K20" s="7">
        <f>IF(AND(G20="Whole-class reteach",OR(F20="Knowledge",F20="Method")),COUNTIFS($G$4:G20,"Whole-class reteach",$F$4:F20,"Knowledge")+COUNTIFS($G$4:G20,"Whole-class reteach",$F$4:F20,"Method"),"")</f>
        <v/>
      </c>
      <c r="L20" s="7">
        <f>IF(G20="Small group",COUNTIF($G$4:G20,"Small group"),"")</f>
        <v/>
      </c>
      <c r="M20" s="7">
        <f>IF(F20="Exam technique",COUNTIF($F$4:F20,"Exam technique"),"")</f>
        <v/>
      </c>
    </row>
    <row r="21">
      <c r="D21" s="6" t="n"/>
      <c r="K21" s="7">
        <f>IF(AND(G21="Whole-class reteach",OR(F21="Knowledge",F21="Method")),COUNTIFS($G$4:G21,"Whole-class reteach",$F$4:F21,"Knowledge")+COUNTIFS($G$4:G21,"Whole-class reteach",$F$4:F21,"Method"),"")</f>
        <v/>
      </c>
      <c r="L21" s="7">
        <f>IF(G21="Small group",COUNTIF($G$4:G21,"Small group"),"")</f>
        <v/>
      </c>
      <c r="M21" s="7">
        <f>IF(F21="Exam technique",COUNTIF($F$4:F21,"Exam technique"),"")</f>
        <v/>
      </c>
    </row>
    <row r="22">
      <c r="D22" s="6" t="n"/>
      <c r="K22" s="7">
        <f>IF(AND(G22="Whole-class reteach",OR(F22="Knowledge",F22="Method")),COUNTIFS($G$4:G22,"Whole-class reteach",$F$4:F22,"Knowledge")+COUNTIFS($G$4:G22,"Whole-class reteach",$F$4:F22,"Method"),"")</f>
        <v/>
      </c>
      <c r="L22" s="7">
        <f>IF(G22="Small group",COUNTIF($G$4:G22,"Small group"),"")</f>
        <v/>
      </c>
      <c r="M22" s="7">
        <f>IF(F22="Exam technique",COUNTIF($F$4:F22,"Exam technique"),"")</f>
        <v/>
      </c>
    </row>
    <row r="23">
      <c r="D23" s="6" t="n"/>
      <c r="K23" s="7">
        <f>IF(AND(G23="Whole-class reteach",OR(F23="Knowledge",F23="Method")),COUNTIFS($G$4:G23,"Whole-class reteach",$F$4:F23,"Knowledge")+COUNTIFS($G$4:G23,"Whole-class reteach",$F$4:F23,"Method"),"")</f>
        <v/>
      </c>
      <c r="L23" s="7">
        <f>IF(G23="Small group",COUNTIF($G$4:G23,"Small group"),"")</f>
        <v/>
      </c>
      <c r="M23" s="7">
        <f>IF(F23="Exam technique",COUNTIF($F$4:F23,"Exam technique"),"")</f>
        <v/>
      </c>
    </row>
    <row r="24">
      <c r="D24" s="6" t="n"/>
      <c r="K24" s="7">
        <f>IF(AND(G24="Whole-class reteach",OR(F24="Knowledge",F24="Method")),COUNTIFS($G$4:G24,"Whole-class reteach",$F$4:F24,"Knowledge")+COUNTIFS($G$4:G24,"Whole-class reteach",$F$4:F24,"Method"),"")</f>
        <v/>
      </c>
      <c r="L24" s="7">
        <f>IF(G24="Small group",COUNTIF($G$4:G24,"Small group"),"")</f>
        <v/>
      </c>
      <c r="M24" s="7">
        <f>IF(F24="Exam technique",COUNTIF($F$4:F24,"Exam technique"),"")</f>
        <v/>
      </c>
    </row>
    <row r="25">
      <c r="D25" s="6" t="n"/>
      <c r="K25" s="7">
        <f>IF(AND(G25="Whole-class reteach",OR(F25="Knowledge",F25="Method")),COUNTIFS($G$4:G25,"Whole-class reteach",$F$4:F25,"Knowledge")+COUNTIFS($G$4:G25,"Whole-class reteach",$F$4:F25,"Method"),"")</f>
        <v/>
      </c>
      <c r="L25" s="7">
        <f>IF(G25="Small group",COUNTIF($G$4:G25,"Small group"),"")</f>
        <v/>
      </c>
      <c r="M25" s="7">
        <f>IF(F25="Exam technique",COUNTIF($F$4:F25,"Exam technique"),"")</f>
        <v/>
      </c>
    </row>
    <row r="26">
      <c r="D26" s="6" t="n"/>
      <c r="K26" s="7">
        <f>IF(AND(G26="Whole-class reteach",OR(F26="Knowledge",F26="Method")),COUNTIFS($G$4:G26,"Whole-class reteach",$F$4:F26,"Knowledge")+COUNTIFS($G$4:G26,"Whole-class reteach",$F$4:F26,"Method"),"")</f>
        <v/>
      </c>
      <c r="L26" s="7">
        <f>IF(G26="Small group",COUNTIF($G$4:G26,"Small group"),"")</f>
        <v/>
      </c>
      <c r="M26" s="7">
        <f>IF(F26="Exam technique",COUNTIF($F$4:F26,"Exam technique"),"")</f>
        <v/>
      </c>
    </row>
    <row r="27">
      <c r="D27" s="6" t="n"/>
      <c r="K27" s="7">
        <f>IF(AND(G27="Whole-class reteach",OR(F27="Knowledge",F27="Method")),COUNTIFS($G$4:G27,"Whole-class reteach",$F$4:F27,"Knowledge")+COUNTIFS($G$4:G27,"Whole-class reteach",$F$4:F27,"Method"),"")</f>
        <v/>
      </c>
      <c r="L27" s="7">
        <f>IF(G27="Small group",COUNTIF($G$4:G27,"Small group"),"")</f>
        <v/>
      </c>
      <c r="M27" s="7">
        <f>IF(F27="Exam technique",COUNTIF($F$4:F27,"Exam technique"),"")</f>
        <v/>
      </c>
    </row>
    <row r="28">
      <c r="D28" s="6" t="n"/>
      <c r="K28" s="7">
        <f>IF(AND(G28="Whole-class reteach",OR(F28="Knowledge",F28="Method")),COUNTIFS($G$4:G28,"Whole-class reteach",$F$4:F28,"Knowledge")+COUNTIFS($G$4:G28,"Whole-class reteach",$F$4:F28,"Method"),"")</f>
        <v/>
      </c>
      <c r="L28" s="7">
        <f>IF(G28="Small group",COUNTIF($G$4:G28,"Small group"),"")</f>
        <v/>
      </c>
      <c r="M28" s="7">
        <f>IF(F28="Exam technique",COUNTIF($F$4:F28,"Exam technique"),"")</f>
        <v/>
      </c>
    </row>
    <row r="29">
      <c r="D29" s="6" t="n"/>
      <c r="K29" s="7">
        <f>IF(AND(G29="Whole-class reteach",OR(F29="Knowledge",F29="Method")),COUNTIFS($G$4:G29,"Whole-class reteach",$F$4:F29,"Knowledge")+COUNTIFS($G$4:G29,"Whole-class reteach",$F$4:F29,"Method"),"")</f>
        <v/>
      </c>
      <c r="L29" s="7">
        <f>IF(G29="Small group",COUNTIF($G$4:G29,"Small group"),"")</f>
        <v/>
      </c>
      <c r="M29" s="7">
        <f>IF(F29="Exam technique",COUNTIF($F$4:F29,"Exam technique"),"")</f>
        <v/>
      </c>
    </row>
    <row r="30">
      <c r="D30" s="6" t="n"/>
      <c r="K30" s="7">
        <f>IF(AND(G30="Whole-class reteach",OR(F30="Knowledge",F30="Method")),COUNTIFS($G$4:G30,"Whole-class reteach",$F$4:F30,"Knowledge")+COUNTIFS($G$4:G30,"Whole-class reteach",$F$4:F30,"Method"),"")</f>
        <v/>
      </c>
      <c r="L30" s="7">
        <f>IF(G30="Small group",COUNTIF($G$4:G30,"Small group"),"")</f>
        <v/>
      </c>
      <c r="M30" s="7">
        <f>IF(F30="Exam technique",COUNTIF($F$4:F30,"Exam technique"),"")</f>
        <v/>
      </c>
    </row>
    <row r="31">
      <c r="D31" s="6" t="n"/>
      <c r="K31" s="7">
        <f>IF(AND(G31="Whole-class reteach",OR(F31="Knowledge",F31="Method")),COUNTIFS($G$4:G31,"Whole-class reteach",$F$4:F31,"Knowledge")+COUNTIFS($G$4:G31,"Whole-class reteach",$F$4:F31,"Method"),"")</f>
        <v/>
      </c>
      <c r="L31" s="7">
        <f>IF(G31="Small group",COUNTIF($G$4:G31,"Small group"),"")</f>
        <v/>
      </c>
      <c r="M31" s="7">
        <f>IF(F31="Exam technique",COUNTIF($F$4:F31,"Exam technique"),"")</f>
        <v/>
      </c>
    </row>
    <row r="32">
      <c r="D32" s="6" t="n"/>
      <c r="K32" s="7">
        <f>IF(AND(G32="Whole-class reteach",OR(F32="Knowledge",F32="Method")),COUNTIFS($G$4:G32,"Whole-class reteach",$F$4:F32,"Knowledge")+COUNTIFS($G$4:G32,"Whole-class reteach",$F$4:F32,"Method"),"")</f>
        <v/>
      </c>
      <c r="L32" s="7">
        <f>IF(G32="Small group",COUNTIF($G$4:G32,"Small group"),"")</f>
        <v/>
      </c>
      <c r="M32" s="7">
        <f>IF(F32="Exam technique",COUNTIF($F$4:F32,"Exam technique"),"")</f>
        <v/>
      </c>
    </row>
    <row r="33">
      <c r="D33" s="6" t="n"/>
      <c r="K33" s="7">
        <f>IF(AND(G33="Whole-class reteach",OR(F33="Knowledge",F33="Method")),COUNTIFS($G$4:G33,"Whole-class reteach",$F$4:F33,"Knowledge")+COUNTIFS($G$4:G33,"Whole-class reteach",$F$4:F33,"Method"),"")</f>
        <v/>
      </c>
      <c r="L33" s="7">
        <f>IF(G33="Small group",COUNTIF($G$4:G33,"Small group"),"")</f>
        <v/>
      </c>
      <c r="M33" s="7">
        <f>IF(F33="Exam technique",COUNTIF($F$4:F33,"Exam technique"),"")</f>
        <v/>
      </c>
    </row>
    <row r="34">
      <c r="D34" s="6" t="n"/>
      <c r="K34" s="7">
        <f>IF(AND(G34="Whole-class reteach",OR(F34="Knowledge",F34="Method")),COUNTIFS($G$4:G34,"Whole-class reteach",$F$4:F34,"Knowledge")+COUNTIFS($G$4:G34,"Whole-class reteach",$F$4:F34,"Method"),"")</f>
        <v/>
      </c>
      <c r="L34" s="7">
        <f>IF(G34="Small group",COUNTIF($G$4:G34,"Small group"),"")</f>
        <v/>
      </c>
      <c r="M34" s="7">
        <f>IF(F34="Exam technique",COUNTIF($F$4:F34,"Exam technique"),"")</f>
        <v/>
      </c>
    </row>
    <row r="35">
      <c r="D35" s="6" t="n"/>
      <c r="K35" s="7">
        <f>IF(AND(G35="Whole-class reteach",OR(F35="Knowledge",F35="Method")),COUNTIFS($G$4:G35,"Whole-class reteach",$F$4:F35,"Knowledge")+COUNTIFS($G$4:G35,"Whole-class reteach",$F$4:F35,"Method"),"")</f>
        <v/>
      </c>
      <c r="L35" s="7">
        <f>IF(G35="Small group",COUNTIF($G$4:G35,"Small group"),"")</f>
        <v/>
      </c>
      <c r="M35" s="7">
        <f>IF(F35="Exam technique",COUNTIF($F$4:F35,"Exam technique"),"")</f>
        <v/>
      </c>
    </row>
    <row r="36">
      <c r="D36" s="6" t="n"/>
      <c r="K36" s="7">
        <f>IF(AND(G36="Whole-class reteach",OR(F36="Knowledge",F36="Method")),COUNTIFS($G$4:G36,"Whole-class reteach",$F$4:F36,"Knowledge")+COUNTIFS($G$4:G36,"Whole-class reteach",$F$4:F36,"Method"),"")</f>
        <v/>
      </c>
      <c r="L36" s="7">
        <f>IF(G36="Small group",COUNTIF($G$4:G36,"Small group"),"")</f>
        <v/>
      </c>
      <c r="M36" s="7">
        <f>IF(F36="Exam technique",COUNTIF($F$4:F36,"Exam technique"),"")</f>
        <v/>
      </c>
    </row>
    <row r="37">
      <c r="D37" s="6" t="n"/>
      <c r="K37" s="7">
        <f>IF(AND(G37="Whole-class reteach",OR(F37="Knowledge",F37="Method")),COUNTIFS($G$4:G37,"Whole-class reteach",$F$4:F37,"Knowledge")+COUNTIFS($G$4:G37,"Whole-class reteach",$F$4:F37,"Method"),"")</f>
        <v/>
      </c>
      <c r="L37" s="7">
        <f>IF(G37="Small group",COUNTIF($G$4:G37,"Small group"),"")</f>
        <v/>
      </c>
      <c r="M37" s="7">
        <f>IF(F37="Exam technique",COUNTIF($F$4:F37,"Exam technique"),"")</f>
        <v/>
      </c>
    </row>
    <row r="38">
      <c r="D38" s="6" t="n"/>
      <c r="K38" s="7">
        <f>IF(AND(G38="Whole-class reteach",OR(F38="Knowledge",F38="Method")),COUNTIFS($G$4:G38,"Whole-class reteach",$F$4:F38,"Knowledge")+COUNTIFS($G$4:G38,"Whole-class reteach",$F$4:F38,"Method"),"")</f>
        <v/>
      </c>
      <c r="L38" s="7">
        <f>IF(G38="Small group",COUNTIF($G$4:G38,"Small group"),"")</f>
        <v/>
      </c>
      <c r="M38" s="7">
        <f>IF(F38="Exam technique",COUNTIF($F$4:F38,"Exam technique"),"")</f>
        <v/>
      </c>
    </row>
    <row r="39">
      <c r="D39" s="6" t="n"/>
      <c r="K39" s="7">
        <f>IF(AND(G39="Whole-class reteach",OR(F39="Knowledge",F39="Method")),COUNTIFS($G$4:G39,"Whole-class reteach",$F$4:F39,"Knowledge")+COUNTIFS($G$4:G39,"Whole-class reteach",$F$4:F39,"Method"),"")</f>
        <v/>
      </c>
      <c r="L39" s="7">
        <f>IF(G39="Small group",COUNTIF($G$4:G39,"Small group"),"")</f>
        <v/>
      </c>
      <c r="M39" s="7">
        <f>IF(F39="Exam technique",COUNTIF($F$4:F39,"Exam technique"),"")</f>
        <v/>
      </c>
    </row>
    <row r="40">
      <c r="D40" s="6" t="n"/>
      <c r="K40" s="7">
        <f>IF(AND(G40="Whole-class reteach",OR(F40="Knowledge",F40="Method")),COUNTIFS($G$4:G40,"Whole-class reteach",$F$4:F40,"Knowledge")+COUNTIFS($G$4:G40,"Whole-class reteach",$F$4:F40,"Method"),"")</f>
        <v/>
      </c>
      <c r="L40" s="7">
        <f>IF(G40="Small group",COUNTIF($G$4:G40,"Small group"),"")</f>
        <v/>
      </c>
      <c r="M40" s="7">
        <f>IF(F40="Exam technique",COUNTIF($F$4:F40,"Exam technique"),"")</f>
        <v/>
      </c>
    </row>
    <row r="41">
      <c r="D41" s="6" t="n"/>
      <c r="K41" s="7">
        <f>IF(AND(G41="Whole-class reteach",OR(F41="Knowledge",F41="Method")),COUNTIFS($G$4:G41,"Whole-class reteach",$F$4:F41,"Knowledge")+COUNTIFS($G$4:G41,"Whole-class reteach",$F$4:F41,"Method"),"")</f>
        <v/>
      </c>
      <c r="L41" s="7">
        <f>IF(G41="Small group",COUNTIF($G$4:G41,"Small group"),"")</f>
        <v/>
      </c>
      <c r="M41" s="7">
        <f>IF(F41="Exam technique",COUNTIF($F$4:F41,"Exam technique"),"")</f>
        <v/>
      </c>
    </row>
    <row r="42">
      <c r="D42" s="6" t="n"/>
      <c r="K42" s="7">
        <f>IF(AND(G42="Whole-class reteach",OR(F42="Knowledge",F42="Method")),COUNTIFS($G$4:G42,"Whole-class reteach",$F$4:F42,"Knowledge")+COUNTIFS($G$4:G42,"Whole-class reteach",$F$4:F42,"Method"),"")</f>
        <v/>
      </c>
      <c r="L42" s="7">
        <f>IF(G42="Small group",COUNTIF($G$4:G42,"Small group"),"")</f>
        <v/>
      </c>
      <c r="M42" s="7">
        <f>IF(F42="Exam technique",COUNTIF($F$4:F42,"Exam technique"),"")</f>
        <v/>
      </c>
    </row>
    <row r="43">
      <c r="D43" s="6" t="n"/>
      <c r="K43" s="7">
        <f>IF(AND(G43="Whole-class reteach",OR(F43="Knowledge",F43="Method")),COUNTIFS($G$4:G43,"Whole-class reteach",$F$4:F43,"Knowledge")+COUNTIFS($G$4:G43,"Whole-class reteach",$F$4:F43,"Method"),"")</f>
        <v/>
      </c>
      <c r="L43" s="7">
        <f>IF(G43="Small group",COUNTIF($G$4:G43,"Small group"),"")</f>
        <v/>
      </c>
      <c r="M43" s="7">
        <f>IF(F43="Exam technique",COUNTIF($F$4:F43,"Exam technique"),"")</f>
        <v/>
      </c>
    </row>
    <row r="44">
      <c r="D44" s="6" t="n"/>
      <c r="K44" s="7">
        <f>IF(AND(G44="Whole-class reteach",OR(F44="Knowledge",F44="Method")),COUNTIFS($G$4:G44,"Whole-class reteach",$F$4:F44,"Knowledge")+COUNTIFS($G$4:G44,"Whole-class reteach",$F$4:F44,"Method"),"")</f>
        <v/>
      </c>
      <c r="L44" s="7">
        <f>IF(G44="Small group",COUNTIF($G$4:G44,"Small group"),"")</f>
        <v/>
      </c>
      <c r="M44" s="7">
        <f>IF(F44="Exam technique",COUNTIF($F$4:F44,"Exam technique"),"")</f>
        <v/>
      </c>
    </row>
    <row r="45">
      <c r="D45" s="6" t="n"/>
      <c r="K45" s="7">
        <f>IF(AND(G45="Whole-class reteach",OR(F45="Knowledge",F45="Method")),COUNTIFS($G$4:G45,"Whole-class reteach",$F$4:F45,"Knowledge")+COUNTIFS($G$4:G45,"Whole-class reteach",$F$4:F45,"Method"),"")</f>
        <v/>
      </c>
      <c r="L45" s="7">
        <f>IF(G45="Small group",COUNTIF($G$4:G45,"Small group"),"")</f>
        <v/>
      </c>
      <c r="M45" s="7">
        <f>IF(F45="Exam technique",COUNTIF($F$4:F45,"Exam technique"),"")</f>
        <v/>
      </c>
    </row>
    <row r="46">
      <c r="D46" s="6" t="n"/>
      <c r="K46" s="7">
        <f>IF(AND(G46="Whole-class reteach",OR(F46="Knowledge",F46="Method")),COUNTIFS($G$4:G46,"Whole-class reteach",$F$4:F46,"Knowledge")+COUNTIFS($G$4:G46,"Whole-class reteach",$F$4:F46,"Method"),"")</f>
        <v/>
      </c>
      <c r="L46" s="7">
        <f>IF(G46="Small group",COUNTIF($G$4:G46,"Small group"),"")</f>
        <v/>
      </c>
      <c r="M46" s="7">
        <f>IF(F46="Exam technique",COUNTIF($F$4:F46,"Exam technique"),"")</f>
        <v/>
      </c>
    </row>
    <row r="47">
      <c r="D47" s="6" t="n"/>
      <c r="K47" s="7">
        <f>IF(AND(G47="Whole-class reteach",OR(F47="Knowledge",F47="Method")),COUNTIFS($G$4:G47,"Whole-class reteach",$F$4:F47,"Knowledge")+COUNTIFS($G$4:G47,"Whole-class reteach",$F$4:F47,"Method"),"")</f>
        <v/>
      </c>
      <c r="L47" s="7">
        <f>IF(G47="Small group",COUNTIF($G$4:G47,"Small group"),"")</f>
        <v/>
      </c>
      <c r="M47" s="7">
        <f>IF(F47="Exam technique",COUNTIF($F$4:F47,"Exam technique"),"")</f>
        <v/>
      </c>
    </row>
    <row r="48">
      <c r="D48" s="6" t="n"/>
      <c r="K48" s="7">
        <f>IF(AND(G48="Whole-class reteach",OR(F48="Knowledge",F48="Method")),COUNTIFS($G$4:G48,"Whole-class reteach",$F$4:F48,"Knowledge")+COUNTIFS($G$4:G48,"Whole-class reteach",$F$4:F48,"Method"),"")</f>
        <v/>
      </c>
      <c r="L48" s="7">
        <f>IF(G48="Small group",COUNTIF($G$4:G48,"Small group"),"")</f>
        <v/>
      </c>
      <c r="M48" s="7">
        <f>IF(F48="Exam technique",COUNTIF($F$4:F48,"Exam technique"),"")</f>
        <v/>
      </c>
    </row>
    <row r="49">
      <c r="D49" s="6" t="n"/>
      <c r="K49" s="7">
        <f>IF(AND(G49="Whole-class reteach",OR(F49="Knowledge",F49="Method")),COUNTIFS($G$4:G49,"Whole-class reteach",$F$4:F49,"Knowledge")+COUNTIFS($G$4:G49,"Whole-class reteach",$F$4:F49,"Method"),"")</f>
        <v/>
      </c>
      <c r="L49" s="7">
        <f>IF(G49="Small group",COUNTIF($G$4:G49,"Small group"),"")</f>
        <v/>
      </c>
      <c r="M49" s="7">
        <f>IF(F49="Exam technique",COUNTIF($F$4:F49,"Exam technique"),"")</f>
        <v/>
      </c>
    </row>
    <row r="50">
      <c r="D50" s="6" t="n"/>
      <c r="K50" s="7">
        <f>IF(AND(G50="Whole-class reteach",OR(F50="Knowledge",F50="Method")),COUNTIFS($G$4:G50,"Whole-class reteach",$F$4:F50,"Knowledge")+COUNTIFS($G$4:G50,"Whole-class reteach",$F$4:F50,"Method"),"")</f>
        <v/>
      </c>
      <c r="L50" s="7">
        <f>IF(G50="Small group",COUNTIF($G$4:G50,"Small group"),"")</f>
        <v/>
      </c>
      <c r="M50" s="7">
        <f>IF(F50="Exam technique",COUNTIF($F$4:F50,"Exam technique"),"")</f>
        <v/>
      </c>
    </row>
    <row r="51">
      <c r="D51" s="6" t="n"/>
      <c r="K51" s="7">
        <f>IF(AND(G51="Whole-class reteach",OR(F51="Knowledge",F51="Method")),COUNTIFS($G$4:G51,"Whole-class reteach",$F$4:F51,"Knowledge")+COUNTIFS($G$4:G51,"Whole-class reteach",$F$4:F51,"Method"),"")</f>
        <v/>
      </c>
      <c r="L51" s="7">
        <f>IF(G51="Small group",COUNTIF($G$4:G51,"Small group"),"")</f>
        <v/>
      </c>
      <c r="M51" s="7">
        <f>IF(F51="Exam technique",COUNTIF($F$4:F51,"Exam technique"),"")</f>
        <v/>
      </c>
    </row>
    <row r="52">
      <c r="D52" s="6" t="n"/>
      <c r="K52" s="7">
        <f>IF(AND(G52="Whole-class reteach",OR(F52="Knowledge",F52="Method")),COUNTIFS($G$4:G52,"Whole-class reteach",$F$4:F52,"Knowledge")+COUNTIFS($G$4:G52,"Whole-class reteach",$F$4:F52,"Method"),"")</f>
        <v/>
      </c>
      <c r="L52" s="7">
        <f>IF(G52="Small group",COUNTIF($G$4:G52,"Small group"),"")</f>
        <v/>
      </c>
      <c r="M52" s="7">
        <f>IF(F52="Exam technique",COUNTIF($F$4:F52,"Exam technique"),"")</f>
        <v/>
      </c>
    </row>
    <row r="53">
      <c r="D53" s="6" t="n"/>
      <c r="K53" s="7">
        <f>IF(AND(G53="Whole-class reteach",OR(F53="Knowledge",F53="Method")),COUNTIFS($G$4:G53,"Whole-class reteach",$F$4:F53,"Knowledge")+COUNTIFS($G$4:G53,"Whole-class reteach",$F$4:F53,"Method"),"")</f>
        <v/>
      </c>
      <c r="L53" s="7">
        <f>IF(G53="Small group",COUNTIF($G$4:G53,"Small group"),"")</f>
        <v/>
      </c>
      <c r="M53" s="7">
        <f>IF(F53="Exam technique",COUNTIF($F$4:F53,"Exam technique"),"")</f>
        <v/>
      </c>
    </row>
    <row r="54">
      <c r="D54" s="6" t="n"/>
      <c r="K54" s="7">
        <f>IF(AND(G54="Whole-class reteach",OR(F54="Knowledge",F54="Method")),COUNTIFS($G$4:G54,"Whole-class reteach",$F$4:F54,"Knowledge")+COUNTIFS($G$4:G54,"Whole-class reteach",$F$4:F54,"Method"),"")</f>
        <v/>
      </c>
      <c r="L54" s="7">
        <f>IF(G54="Small group",COUNTIF($G$4:G54,"Small group"),"")</f>
        <v/>
      </c>
      <c r="M54" s="7">
        <f>IF(F54="Exam technique",COUNTIF($F$4:F54,"Exam technique"),"")</f>
        <v/>
      </c>
    </row>
    <row r="55">
      <c r="D55" s="6" t="n"/>
      <c r="K55" s="7">
        <f>IF(AND(G55="Whole-class reteach",OR(F55="Knowledge",F55="Method")),COUNTIFS($G$4:G55,"Whole-class reteach",$F$4:F55,"Knowledge")+COUNTIFS($G$4:G55,"Whole-class reteach",$F$4:F55,"Method"),"")</f>
        <v/>
      </c>
      <c r="L55" s="7">
        <f>IF(G55="Small group",COUNTIF($G$4:G55,"Small group"),"")</f>
        <v/>
      </c>
      <c r="M55" s="7">
        <f>IF(F55="Exam technique",COUNTIF($F$4:F55,"Exam technique"),"")</f>
        <v/>
      </c>
    </row>
    <row r="56">
      <c r="D56" s="6" t="n"/>
      <c r="K56" s="7">
        <f>IF(AND(G56="Whole-class reteach",OR(F56="Knowledge",F56="Method")),COUNTIFS($G$4:G56,"Whole-class reteach",$F$4:F56,"Knowledge")+COUNTIFS($G$4:G56,"Whole-class reteach",$F$4:F56,"Method"),"")</f>
        <v/>
      </c>
      <c r="L56" s="7">
        <f>IF(G56="Small group",COUNTIF($G$4:G56,"Small group"),"")</f>
        <v/>
      </c>
      <c r="M56" s="7">
        <f>IF(F56="Exam technique",COUNTIF($F$4:F56,"Exam technique"),"")</f>
        <v/>
      </c>
    </row>
    <row r="57">
      <c r="D57" s="6" t="n"/>
      <c r="K57" s="7">
        <f>IF(AND(G57="Whole-class reteach",OR(F57="Knowledge",F57="Method")),COUNTIFS($G$4:G57,"Whole-class reteach",$F$4:F57,"Knowledge")+COUNTIFS($G$4:G57,"Whole-class reteach",$F$4:F57,"Method"),"")</f>
        <v/>
      </c>
      <c r="L57" s="7">
        <f>IF(G57="Small group",COUNTIF($G$4:G57,"Small group"),"")</f>
        <v/>
      </c>
      <c r="M57" s="7">
        <f>IF(F57="Exam technique",COUNTIF($F$4:F57,"Exam technique"),"")</f>
        <v/>
      </c>
    </row>
    <row r="58">
      <c r="D58" s="6" t="n"/>
      <c r="K58" s="7">
        <f>IF(AND(G58="Whole-class reteach",OR(F58="Knowledge",F58="Method")),COUNTIFS($G$4:G58,"Whole-class reteach",$F$4:F58,"Knowledge")+COUNTIFS($G$4:G58,"Whole-class reteach",$F$4:F58,"Method"),"")</f>
        <v/>
      </c>
      <c r="L58" s="7">
        <f>IF(G58="Small group",COUNTIF($G$4:G58,"Small group"),"")</f>
        <v/>
      </c>
      <c r="M58" s="7">
        <f>IF(F58="Exam technique",COUNTIF($F$4:F58,"Exam technique"),"")</f>
        <v/>
      </c>
    </row>
    <row r="59">
      <c r="D59" s="6" t="n"/>
      <c r="K59" s="7">
        <f>IF(AND(G59="Whole-class reteach",OR(F59="Knowledge",F59="Method")),COUNTIFS($G$4:G59,"Whole-class reteach",$F$4:F59,"Knowledge")+COUNTIFS($G$4:G59,"Whole-class reteach",$F$4:F59,"Method"),"")</f>
        <v/>
      </c>
      <c r="L59" s="7">
        <f>IF(G59="Small group",COUNTIF($G$4:G59,"Small group"),"")</f>
        <v/>
      </c>
      <c r="M59" s="7">
        <f>IF(F59="Exam technique",COUNTIF($F$4:F59,"Exam technique"),"")</f>
        <v/>
      </c>
    </row>
    <row r="60">
      <c r="D60" s="6" t="n"/>
      <c r="K60" s="7">
        <f>IF(AND(G60="Whole-class reteach",OR(F60="Knowledge",F60="Method")),COUNTIFS($G$4:G60,"Whole-class reteach",$F$4:F60,"Knowledge")+COUNTIFS($G$4:G60,"Whole-class reteach",$F$4:F60,"Method"),"")</f>
        <v/>
      </c>
      <c r="L60" s="7">
        <f>IF(G60="Small group",COUNTIF($G$4:G60,"Small group"),"")</f>
        <v/>
      </c>
      <c r="M60" s="7">
        <f>IF(F60="Exam technique",COUNTIF($F$4:F60,"Exam technique"),"")</f>
        <v/>
      </c>
    </row>
    <row r="61">
      <c r="D61" s="6" t="n"/>
      <c r="K61" s="7">
        <f>IF(AND(G61="Whole-class reteach",OR(F61="Knowledge",F61="Method")),COUNTIFS($G$4:G61,"Whole-class reteach",$F$4:F61,"Knowledge")+COUNTIFS($G$4:G61,"Whole-class reteach",$F$4:F61,"Method"),"")</f>
        <v/>
      </c>
      <c r="L61" s="7">
        <f>IF(G61="Small group",COUNTIF($G$4:G61,"Small group"),"")</f>
        <v/>
      </c>
      <c r="M61" s="7">
        <f>IF(F61="Exam technique",COUNTIF($F$4:F61,"Exam technique"),"")</f>
        <v/>
      </c>
    </row>
    <row r="62">
      <c r="D62" s="6" t="n"/>
      <c r="K62" s="7">
        <f>IF(AND(G62="Whole-class reteach",OR(F62="Knowledge",F62="Method")),COUNTIFS($G$4:G62,"Whole-class reteach",$F$4:F62,"Knowledge")+COUNTIFS($G$4:G62,"Whole-class reteach",$F$4:F62,"Method"),"")</f>
        <v/>
      </c>
      <c r="L62" s="7">
        <f>IF(G62="Small group",COUNTIF($G$4:G62,"Small group"),"")</f>
        <v/>
      </c>
      <c r="M62" s="7">
        <f>IF(F62="Exam technique",COUNTIF($F$4:F62,"Exam technique"),"")</f>
        <v/>
      </c>
    </row>
    <row r="63">
      <c r="D63" s="6" t="n"/>
      <c r="K63" s="7">
        <f>IF(AND(G63="Whole-class reteach",OR(F63="Knowledge",F63="Method")),COUNTIFS($G$4:G63,"Whole-class reteach",$F$4:F63,"Knowledge")+COUNTIFS($G$4:G63,"Whole-class reteach",$F$4:F63,"Method"),"")</f>
        <v/>
      </c>
      <c r="L63" s="7">
        <f>IF(G63="Small group",COUNTIF($G$4:G63,"Small group"),"")</f>
        <v/>
      </c>
      <c r="M63" s="7">
        <f>IF(F63="Exam technique",COUNTIF($F$4:F63,"Exam technique"),"")</f>
        <v/>
      </c>
    </row>
  </sheetData>
  <mergeCells count="2">
    <mergeCell ref="A2:M2"/>
    <mergeCell ref="A1:M1"/>
  </mergeCells>
  <conditionalFormatting sqref="D4:D63">
    <cfRule type="cellIs" priority="1" operator="between" dxfId="0">
      <formula>0.0001</formula>
      <formula>0.4999</formula>
    </cfRule>
    <cfRule type="cellIs" priority="2" operator="greaterThanOrEqual" dxfId="1">
      <formula>0.7</formula>
    </cfRule>
  </conditionalFormatting>
  <dataValidations count="2">
    <dataValidation sqref="F4:F63" showDropDown="0" showInputMessage="0" showErrorMessage="0" allowBlank="0" type="list">
      <formula1>"Knowledge,Method,Exam technique,Didn't attempt"</formula1>
    </dataValidation>
    <dataValidation sqref="G4:G63" showDropDown="0" showInputMessage="0" showErrorMessage="0" allowBlank="0" type="list">
      <formula1>"Whole-class reteach,Small group,Starter retrieval,Check timing first,Leave for now"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selection activeCell="A1" sqref="A1"/>
    </sheetView>
  </sheetViews>
  <sheetFormatPr baseColWidth="8" defaultRowHeight="15"/>
  <cols>
    <col width="11" customWidth="1" min="1" max="1"/>
    <col width="22" customWidth="1" min="2" max="2"/>
    <col width="32" customWidth="1" min="3" max="3"/>
    <col width="38" customWidth="1" min="4" max="4"/>
    <col width="32" customWidth="1" min="5" max="5"/>
    <col width="9" customWidth="1" min="6" max="6"/>
  </cols>
  <sheetData>
    <row r="1">
      <c r="A1" s="1" t="inlineStr">
        <is>
          <t>Whole-class feedback after the mock | Excelas</t>
        </is>
      </c>
    </row>
    <row r="2" ht="30" customHeight="1">
      <c r="A2" s="2" t="inlineStr">
        <is>
          <t>Grey cells fill from the QLA tab. Yellow cells are yours to write in pupil language. Print: A4 landscape, fit to one page.</t>
        </is>
      </c>
    </row>
    <row r="3">
      <c r="A3" s="8" t="inlineStr">
        <is>
          <t>Class:</t>
        </is>
      </c>
      <c r="B3" t="inlineStr"/>
      <c r="C3" s="8" t="inlineStr">
        <is>
          <t>Paper:</t>
        </is>
      </c>
      <c r="D3" t="inlineStr"/>
      <c r="E3" s="8" t="inlineStr">
        <is>
          <t>Date:</t>
        </is>
      </c>
      <c r="F3" t="inlineStr"/>
    </row>
    <row r="5">
      <c r="A5" s="9" t="inlineStr">
        <is>
          <t>What most of you did well</t>
        </is>
      </c>
    </row>
    <row r="6">
      <c r="A6" s="10" t="inlineStr">
        <is>
          <t xml:space="preserve">• </t>
        </is>
      </c>
    </row>
    <row r="7">
      <c r="A7" s="10" t="inlineStr">
        <is>
          <t xml:space="preserve">• </t>
        </is>
      </c>
    </row>
    <row r="8">
      <c r="A8" s="10" t="inlineStr">
        <is>
          <t xml:space="preserve">• </t>
        </is>
      </c>
    </row>
    <row r="10">
      <c r="A10" s="9" t="inlineStr">
        <is>
          <t>Three things we all need to fix</t>
        </is>
      </c>
    </row>
    <row r="11">
      <c r="A11" s="5" t="inlineStr">
        <is>
          <t>Question(s)</t>
        </is>
      </c>
      <c r="B11" s="5" t="inlineStr">
        <is>
          <t>Topic / Class %</t>
        </is>
      </c>
      <c r="C11" s="5" t="inlineStr">
        <is>
          <t>Misconception (in your words)</t>
        </is>
      </c>
      <c r="D11" s="5" t="inlineStr">
        <is>
          <t>Model answer / worked step</t>
        </is>
      </c>
      <c r="E11" s="5" t="inlineStr">
        <is>
          <t>Do-now task</t>
        </is>
      </c>
      <c r="F11" s="5" t="inlineStr">
        <is>
          <t>Tick when done</t>
        </is>
      </c>
    </row>
    <row r="12" ht="75" customHeight="1">
      <c r="A12" s="11">
        <f>IFERROR(INDEX('QLA data'!$A$4:$A$63,MATCH(1,'QLA data'!$K$4:$K$63,0)),"")</f>
        <v/>
      </c>
      <c r="B12" s="11">
        <f>IF(A12="","",IFERROR(INDEX('QLA data'!$B$4:$B$63,MATCH(1,'QLA data'!$K$4:$K$63,0)),"")&amp;" ("&amp;TEXT(IFERROR(INDEX('QLA data'!$D$4:$D$63,MATCH(1,'QLA data'!$K$4:$K$63,0)),""),"0%")&amp;")")</f>
        <v/>
      </c>
      <c r="C12" s="12" t="inlineStr"/>
      <c r="D12" s="12" t="inlineStr"/>
      <c r="E12" s="12" t="inlineStr"/>
      <c r="F12" s="13" t="inlineStr">
        <is>
          <t>☐</t>
        </is>
      </c>
    </row>
    <row r="13" ht="75" customHeight="1">
      <c r="A13" s="11">
        <f>IFERROR(INDEX('QLA data'!$A$4:$A$63,MATCH(2,'QLA data'!$K$4:$K$63,0)),"")</f>
        <v/>
      </c>
      <c r="B13" s="11">
        <f>IF(A13="","",IFERROR(INDEX('QLA data'!$B$4:$B$63,MATCH(2,'QLA data'!$K$4:$K$63,0)),"")&amp;" ("&amp;TEXT(IFERROR(INDEX('QLA data'!$D$4:$D$63,MATCH(2,'QLA data'!$K$4:$K$63,0)),""),"0%")&amp;")")</f>
        <v/>
      </c>
      <c r="C13" s="12" t="inlineStr"/>
      <c r="D13" s="12" t="inlineStr"/>
      <c r="E13" s="12" t="inlineStr"/>
      <c r="F13" s="13" t="inlineStr">
        <is>
          <t>☐</t>
        </is>
      </c>
    </row>
    <row r="14" ht="75" customHeight="1">
      <c r="A14" s="11">
        <f>IFERROR(INDEX('QLA data'!$A$4:$A$63,MATCH(3,'QLA data'!$K$4:$K$63,0)),"")</f>
        <v/>
      </c>
      <c r="B14" s="11">
        <f>IF(A14="","",IFERROR(INDEX('QLA data'!$B$4:$B$63,MATCH(3,'QLA data'!$K$4:$K$63,0)),"")&amp;" ("&amp;TEXT(IFERROR(INDEX('QLA data'!$D$4:$D$63,MATCH(3,'QLA data'!$K$4:$K$63,0)),""),"0%")&amp;")")</f>
        <v/>
      </c>
      <c r="C14" s="12" t="inlineStr"/>
      <c r="D14" s="12" t="inlineStr"/>
      <c r="E14" s="12" t="inlineStr"/>
      <c r="F14" s="13" t="inlineStr">
        <is>
          <t>☐</t>
        </is>
      </c>
    </row>
    <row r="16">
      <c r="A16" s="9" t="inlineStr">
        <is>
          <t>Exam technique tip</t>
        </is>
      </c>
    </row>
    <row r="17">
      <c r="A17" s="14">
        <f>IF(IFERROR(INDEX('QLA data'!$A$4:$A$63,MATCH(1,'QLA data'!$M$4:$M$63,0)),"")="","",IFERROR(INDEX('QLA data'!$A$4:$A$63,MATCH(1,'QLA data'!$M$4:$M$63,0)),"")&amp;" ("&amp;IFERROR(INDEX('QLA data'!$B$4:$B$63,MATCH(1,'QLA data'!$M$4:$M$63,0)),"")&amp;"): "&amp;IFERROR(INDEX('QLA data'!$I$4:$I$63,MATCH(1,'QLA data'!$M$4:$M$63,0)),""))</f>
        <v/>
      </c>
    </row>
    <row r="18">
      <c r="A18" s="10" t="inlineStr"/>
    </row>
    <row r="20">
      <c r="A20" s="9" t="inlineStr">
        <is>
          <t>Your next step (write one target)</t>
        </is>
      </c>
    </row>
    <row r="21" ht="40" customHeight="1">
      <c r="A21" s="15" t="inlineStr"/>
    </row>
  </sheetData>
  <mergeCells count="8">
    <mergeCell ref="A2:F2"/>
    <mergeCell ref="A1:F1"/>
    <mergeCell ref="A8:F8"/>
    <mergeCell ref="A6:F6"/>
    <mergeCell ref="A17:F17"/>
    <mergeCell ref="A18:F18"/>
    <mergeCell ref="A21:F21"/>
    <mergeCell ref="A7:F7"/>
  </mergeCells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0" customWidth="1" min="1" max="1"/>
    <col width="22" customWidth="1" min="2" max="2"/>
    <col width="12" customWidth="1" min="3" max="3"/>
    <col width="24" customWidth="1" min="4" max="4"/>
    <col width="36" customWidth="1" min="5" max="5"/>
    <col width="12" customWidth="1" min="6" max="6"/>
  </cols>
  <sheetData>
    <row r="1">
      <c r="A1" s="1" t="inlineStr">
        <is>
          <t>Individual follow-up (teacher only) | Excelas</t>
        </is>
      </c>
    </row>
    <row r="2" ht="30" customHeight="1">
      <c r="A2" s="2" t="inlineStr">
        <is>
          <t>Questions fill from QLA rows marked Small group. Add pupil names from your QLA mark grid (Students under 50%).</t>
        </is>
      </c>
    </row>
    <row r="3">
      <c r="A3" s="5" t="inlineStr">
        <is>
          <t>Question</t>
        </is>
      </c>
      <c r="B3" s="5" t="inlineStr">
        <is>
          <t>Topic</t>
        </is>
      </c>
      <c r="C3" s="5" t="inlineStr">
        <is>
          <t>Students under 50%</t>
        </is>
      </c>
      <c r="D3" s="5" t="inlineStr">
        <is>
          <t>Pupil</t>
        </is>
      </c>
      <c r="E3" s="5" t="inlineStr">
        <is>
          <t>Why</t>
        </is>
      </c>
      <c r="F3" s="5" t="inlineStr">
        <is>
          <t>When</t>
        </is>
      </c>
    </row>
    <row r="4">
      <c r="A4" s="15">
        <f>IFERROR(INDEX('QLA data'!$A$4:$A$63,MATCH(1,'QLA data'!$L$4:$L$63,0)),"")</f>
        <v/>
      </c>
      <c r="B4" s="15">
        <f>IFERROR(INDEX('QLA data'!$B$4:$B$63,MATCH(1,'QLA data'!$L$4:$L$63,0)),"")</f>
        <v/>
      </c>
      <c r="C4" s="15">
        <f>IFERROR(INDEX('QLA data'!$E$4:$E$63,MATCH(1,'QLA data'!$L$4:$L$63,0)),"")</f>
        <v/>
      </c>
      <c r="D4" s="16" t="n"/>
      <c r="E4" s="15">
        <f>IFERROR(INDEX('QLA data'!$I$4:$I$63,MATCH(1,'QLA data'!$L$4:$L$63,0)),"")</f>
        <v/>
      </c>
      <c r="F4" s="15">
        <f>IFERROR(INDEX('QLA data'!$H$4:$H$63,MATCH(1,'QLA data'!$L$4:$L$63,0)),"")</f>
        <v/>
      </c>
    </row>
    <row r="5">
      <c r="A5" s="15">
        <f>IFERROR(INDEX('QLA data'!$A$4:$A$63,MATCH(2,'QLA data'!$L$4:$L$63,0)),"")</f>
        <v/>
      </c>
      <c r="B5" s="15">
        <f>IFERROR(INDEX('QLA data'!$B$4:$B$63,MATCH(2,'QLA data'!$L$4:$L$63,0)),"")</f>
        <v/>
      </c>
      <c r="C5" s="15">
        <f>IFERROR(INDEX('QLA data'!$E$4:$E$63,MATCH(2,'QLA data'!$L$4:$L$63,0)),"")</f>
        <v/>
      </c>
      <c r="D5" s="16" t="n"/>
      <c r="E5" s="15">
        <f>IFERROR(INDEX('QLA data'!$I$4:$I$63,MATCH(2,'QLA data'!$L$4:$L$63,0)),"")</f>
        <v/>
      </c>
      <c r="F5" s="15">
        <f>IFERROR(INDEX('QLA data'!$H$4:$H$63,MATCH(2,'QLA data'!$L$4:$L$63,0)),"")</f>
        <v/>
      </c>
    </row>
    <row r="6">
      <c r="A6" s="15">
        <f>IFERROR(INDEX('QLA data'!$A$4:$A$63,MATCH(3,'QLA data'!$L$4:$L$63,0)),"")</f>
        <v/>
      </c>
      <c r="B6" s="15">
        <f>IFERROR(INDEX('QLA data'!$B$4:$B$63,MATCH(3,'QLA data'!$L$4:$L$63,0)),"")</f>
        <v/>
      </c>
      <c r="C6" s="15">
        <f>IFERROR(INDEX('QLA data'!$E$4:$E$63,MATCH(3,'QLA data'!$L$4:$L$63,0)),"")</f>
        <v/>
      </c>
      <c r="D6" s="16" t="n"/>
      <c r="E6" s="15">
        <f>IFERROR(INDEX('QLA data'!$I$4:$I$63,MATCH(3,'QLA data'!$L$4:$L$63,0)),"")</f>
        <v/>
      </c>
      <c r="F6" s="15">
        <f>IFERROR(INDEX('QLA data'!$H$4:$H$63,MATCH(3,'QLA data'!$L$4:$L$63,0)),"")</f>
        <v/>
      </c>
    </row>
    <row r="7">
      <c r="A7" s="15">
        <f>IFERROR(INDEX('QLA data'!$A$4:$A$63,MATCH(4,'QLA data'!$L$4:$L$63,0)),"")</f>
        <v/>
      </c>
      <c r="B7" s="15">
        <f>IFERROR(INDEX('QLA data'!$B$4:$B$63,MATCH(4,'QLA data'!$L$4:$L$63,0)),"")</f>
        <v/>
      </c>
      <c r="C7" s="15">
        <f>IFERROR(INDEX('QLA data'!$E$4:$E$63,MATCH(4,'QLA data'!$L$4:$L$63,0)),"")</f>
        <v/>
      </c>
      <c r="D7" s="16" t="n"/>
      <c r="E7" s="15">
        <f>IFERROR(INDEX('QLA data'!$I$4:$I$63,MATCH(4,'QLA data'!$L$4:$L$63,0)),"")</f>
        <v/>
      </c>
      <c r="F7" s="15">
        <f>IFERROR(INDEX('QLA data'!$H$4:$H$63,MATCH(4,'QLA data'!$L$4:$L$63,0)),"")</f>
        <v/>
      </c>
    </row>
    <row r="8">
      <c r="A8" s="15">
        <f>IFERROR(INDEX('QLA data'!$A$4:$A$63,MATCH(5,'QLA data'!$L$4:$L$63,0)),"")</f>
        <v/>
      </c>
      <c r="B8" s="15">
        <f>IFERROR(INDEX('QLA data'!$B$4:$B$63,MATCH(5,'QLA data'!$L$4:$L$63,0)),"")</f>
        <v/>
      </c>
      <c r="C8" s="15">
        <f>IFERROR(INDEX('QLA data'!$E$4:$E$63,MATCH(5,'QLA data'!$L$4:$L$63,0)),"")</f>
        <v/>
      </c>
      <c r="D8" s="16" t="n"/>
      <c r="E8" s="15">
        <f>IFERROR(INDEX('QLA data'!$I$4:$I$63,MATCH(5,'QLA data'!$L$4:$L$63,0)),"")</f>
        <v/>
      </c>
      <c r="F8" s="15">
        <f>IFERROR(INDEX('QLA data'!$H$4:$H$63,MATCH(5,'QLA data'!$L$4:$L$63,0)),"")</f>
        <v/>
      </c>
    </row>
    <row r="9">
      <c r="A9" s="15">
        <f>IFERROR(INDEX('QLA data'!$A$4:$A$63,MATCH(6,'QLA data'!$L$4:$L$63,0)),"")</f>
        <v/>
      </c>
      <c r="B9" s="15">
        <f>IFERROR(INDEX('QLA data'!$B$4:$B$63,MATCH(6,'QLA data'!$L$4:$L$63,0)),"")</f>
        <v/>
      </c>
      <c r="C9" s="15">
        <f>IFERROR(INDEX('QLA data'!$E$4:$E$63,MATCH(6,'QLA data'!$L$4:$L$63,0)),"")</f>
        <v/>
      </c>
      <c r="D9" s="16" t="n"/>
      <c r="E9" s="15">
        <f>IFERROR(INDEX('QLA data'!$I$4:$I$63,MATCH(6,'QLA data'!$L$4:$L$63,0)),"")</f>
        <v/>
      </c>
      <c r="F9" s="15">
        <f>IFERROR(INDEX('QLA data'!$H$4:$H$63,MATCH(6,'QLA data'!$L$4:$L$63,0)),"")</f>
        <v/>
      </c>
    </row>
    <row r="10">
      <c r="A10" s="15">
        <f>IFERROR(INDEX('QLA data'!$A$4:$A$63,MATCH(7,'QLA data'!$L$4:$L$63,0)),"")</f>
        <v/>
      </c>
      <c r="B10" s="15">
        <f>IFERROR(INDEX('QLA data'!$B$4:$B$63,MATCH(7,'QLA data'!$L$4:$L$63,0)),"")</f>
        <v/>
      </c>
      <c r="C10" s="15">
        <f>IFERROR(INDEX('QLA data'!$E$4:$E$63,MATCH(7,'QLA data'!$L$4:$L$63,0)),"")</f>
        <v/>
      </c>
      <c r="D10" s="16" t="n"/>
      <c r="E10" s="15">
        <f>IFERROR(INDEX('QLA data'!$I$4:$I$63,MATCH(7,'QLA data'!$L$4:$L$63,0)),"")</f>
        <v/>
      </c>
      <c r="F10" s="15">
        <f>IFERROR(INDEX('QLA data'!$H$4:$H$63,MATCH(7,'QLA data'!$L$4:$L$63,0)),"")</f>
        <v/>
      </c>
    </row>
    <row r="11">
      <c r="A11" s="15">
        <f>IFERROR(INDEX('QLA data'!$A$4:$A$63,MATCH(8,'QLA data'!$L$4:$L$63,0)),"")</f>
        <v/>
      </c>
      <c r="B11" s="15">
        <f>IFERROR(INDEX('QLA data'!$B$4:$B$63,MATCH(8,'QLA data'!$L$4:$L$63,0)),"")</f>
        <v/>
      </c>
      <c r="C11" s="15">
        <f>IFERROR(INDEX('QLA data'!$E$4:$E$63,MATCH(8,'QLA data'!$L$4:$L$63,0)),"")</f>
        <v/>
      </c>
      <c r="D11" s="16" t="n"/>
      <c r="E11" s="15">
        <f>IFERROR(INDEX('QLA data'!$I$4:$I$63,MATCH(8,'QLA data'!$L$4:$L$63,0)),"")</f>
        <v/>
      </c>
      <c r="F11" s="15">
        <f>IFERROR(INDEX('QLA data'!$H$4:$H$63,MATCH(8,'QLA data'!$L$4:$L$63,0)),"")</f>
        <v/>
      </c>
    </row>
    <row r="12">
      <c r="A12" s="15">
        <f>IFERROR(INDEX('QLA data'!$A$4:$A$63,MATCH(9,'QLA data'!$L$4:$L$63,0)),"")</f>
        <v/>
      </c>
      <c r="B12" s="15">
        <f>IFERROR(INDEX('QLA data'!$B$4:$B$63,MATCH(9,'QLA data'!$L$4:$L$63,0)),"")</f>
        <v/>
      </c>
      <c r="C12" s="15">
        <f>IFERROR(INDEX('QLA data'!$E$4:$E$63,MATCH(9,'QLA data'!$L$4:$L$63,0)),"")</f>
        <v/>
      </c>
      <c r="D12" s="16" t="n"/>
      <c r="E12" s="15">
        <f>IFERROR(INDEX('QLA data'!$I$4:$I$63,MATCH(9,'QLA data'!$L$4:$L$63,0)),"")</f>
        <v/>
      </c>
      <c r="F12" s="15">
        <f>IFERROR(INDEX('QLA data'!$H$4:$H$63,MATCH(9,'QLA data'!$L$4:$L$63,0)),"")</f>
        <v/>
      </c>
    </row>
    <row r="13">
      <c r="A13" s="15">
        <f>IFERROR(INDEX('QLA data'!$A$4:$A$63,MATCH(10,'QLA data'!$L$4:$L$63,0)),"")</f>
        <v/>
      </c>
      <c r="B13" s="15">
        <f>IFERROR(INDEX('QLA data'!$B$4:$B$63,MATCH(10,'QLA data'!$L$4:$L$63,0)),"")</f>
        <v/>
      </c>
      <c r="C13" s="15">
        <f>IFERROR(INDEX('QLA data'!$E$4:$E$63,MATCH(10,'QLA data'!$L$4:$L$63,0)),"")</f>
        <v/>
      </c>
      <c r="D13" s="16" t="n"/>
      <c r="E13" s="15">
        <f>IFERROR(INDEX('QLA data'!$I$4:$I$63,MATCH(10,'QLA data'!$L$4:$L$63,0)),"")</f>
        <v/>
      </c>
      <c r="F13" s="15">
        <f>IFERROR(INDEX('QLA data'!$H$4:$H$63,MATCH(10,'QLA data'!$L$4:$L$63,0)),"")</f>
        <v/>
      </c>
    </row>
    <row r="15">
      <c r="A15" s="17" t="inlineStr">
        <is>
          <t>Why / When default to the QLA Notes and When columns; overwrite as needed. Need one row per pupil? Copy the question row down.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6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9" customWidth="1" min="1" max="1"/>
    <col width="22" customWidth="1" min="2" max="2"/>
    <col width="9" customWidth="1" min="3" max="3"/>
    <col width="8" customWidth="1" min="4" max="4"/>
    <col width="10" customWidth="1" min="5" max="5"/>
    <col width="15" customWidth="1" min="6" max="6"/>
    <col width="20" customWidth="1" min="7" max="7"/>
    <col width="11" customWidth="1" min="8" max="8"/>
    <col width="36" customWidth="1" min="9" max="9"/>
    <col width="2" customWidth="1" min="10" max="10"/>
    <col width="7" customWidth="1" min="11" max="11"/>
    <col width="10" customWidth="1" min="12" max="12"/>
    <col width="7" customWidth="1" min="13" max="13"/>
  </cols>
  <sheetData>
    <row r="1">
      <c r="A1" s="1" t="inlineStr">
        <is>
          <t>Worked example QLA: Higher paper, class of 30 (illustrative) | Excelas</t>
        </is>
      </c>
    </row>
    <row r="2" ht="30" customHeight="1">
      <c r="A2" s="2" t="inlineStr">
        <is>
          <t>Paste your rows from the Excelas QLA template here (Question to Notes, starting A4). Do not edit grey columns K-M.</t>
        </is>
      </c>
    </row>
    <row r="3">
      <c r="A3" s="5" t="inlineStr">
        <is>
          <t>Question</t>
        </is>
      </c>
      <c r="B3" s="5" t="inlineStr">
        <is>
          <t>Topic</t>
        </is>
      </c>
      <c r="C3" s="5" t="inlineStr">
        <is>
          <t>Marks available</t>
        </is>
      </c>
      <c r="D3" s="5" t="inlineStr">
        <is>
          <t>Class %</t>
        </is>
      </c>
      <c r="E3" s="5" t="inlineStr">
        <is>
          <t>Students under 50%</t>
        </is>
      </c>
      <c r="F3" s="5" t="inlineStr">
        <is>
          <t>Gap type</t>
        </is>
      </c>
      <c r="G3" s="5" t="inlineStr">
        <is>
          <t>Action</t>
        </is>
      </c>
      <c r="H3" s="5" t="inlineStr">
        <is>
          <t>When</t>
        </is>
      </c>
      <c r="I3" s="5" t="inlineStr">
        <is>
          <t>Notes</t>
        </is>
      </c>
      <c r="J3" s="5" t="inlineStr"/>
      <c r="K3" s="5" t="inlineStr">
        <is>
          <t>Fix #</t>
        </is>
      </c>
      <c r="L3" s="5" t="inlineStr">
        <is>
          <t>Follow-up #</t>
        </is>
      </c>
      <c r="M3" s="5" t="inlineStr">
        <is>
          <t>Tip #</t>
        </is>
      </c>
    </row>
    <row r="4">
      <c r="A4" t="inlineStr">
        <is>
          <t>Q7</t>
        </is>
      </c>
      <c r="B4" t="inlineStr">
        <is>
          <t>Ratio</t>
        </is>
      </c>
      <c r="C4" t="n">
        <v>3</v>
      </c>
      <c r="D4" s="6" t="n">
        <v>0.38</v>
      </c>
      <c r="E4" t="n">
        <v>19</v>
      </c>
      <c r="F4" t="inlineStr">
        <is>
          <t>Knowledge</t>
        </is>
      </c>
      <c r="G4" t="inlineStr">
        <is>
          <t>Whole-class reteach</t>
        </is>
      </c>
      <c r="H4" t="inlineStr">
        <is>
          <t>Monday</t>
        </is>
      </c>
      <c r="I4" t="inlineStr">
        <is>
          <t>Reteach the misconception, then a hinge question</t>
        </is>
      </c>
      <c r="K4" s="7">
        <f>IF(AND(G4="Whole-class reteach",OR(F4="Knowledge",F4="Method")),COUNTIFS($G$4:G4,"Whole-class reteach",$F$4:F4,"Knowledge")+COUNTIFS($G$4:G4,"Whole-class reteach",$F$4:F4,"Method"),"")</f>
        <v/>
      </c>
      <c r="L4" s="7">
        <f>IF(G4="Small group",COUNTIF($G$4:G4,"Small group"),"")</f>
        <v/>
      </c>
      <c r="M4" s="7">
        <f>IF(F4="Exam technique",COUNTIF($F$4:F4,"Exam technique"),"")</f>
        <v/>
      </c>
    </row>
    <row r="5">
      <c r="A5" t="inlineStr">
        <is>
          <t>Q12</t>
        </is>
      </c>
      <c r="B5" t="inlineStr">
        <is>
          <t>Probability trees</t>
        </is>
      </c>
      <c r="C5" t="n">
        <v>4</v>
      </c>
      <c r="D5" s="6" t="n">
        <v>0.8100000000000001</v>
      </c>
      <c r="E5" t="n">
        <v>6</v>
      </c>
      <c r="F5" t="inlineStr">
        <is>
          <t>Method</t>
        </is>
      </c>
      <c r="G5" t="inlineStr">
        <is>
          <t>Small group</t>
        </is>
      </c>
      <c r="H5" t="inlineStr">
        <is>
          <t>Wednesday</t>
        </is>
      </c>
      <c r="I5" t="inlineStr">
        <is>
          <t>Six students only</t>
        </is>
      </c>
      <c r="K5" s="7">
        <f>IF(AND(G5="Whole-class reteach",OR(F5="Knowledge",F5="Method")),COUNTIFS($G$4:G5,"Whole-class reteach",$F$4:F5,"Knowledge")+COUNTIFS($G$4:G5,"Whole-class reteach",$F$4:F5,"Method"),"")</f>
        <v/>
      </c>
      <c r="L5" s="7">
        <f>IF(G5="Small group",COUNTIF($G$4:G5,"Small group"),"")</f>
        <v/>
      </c>
      <c r="M5" s="7">
        <f>IF(F5="Exam technique",COUNTIF($F$4:F5,"Exam technique"),"")</f>
        <v/>
      </c>
    </row>
    <row r="6">
      <c r="A6" t="inlineStr">
        <is>
          <t>Q18</t>
        </is>
      </c>
      <c r="B6" t="inlineStr">
        <is>
          <t>Simultaneous equations</t>
        </is>
      </c>
      <c r="C6" t="n">
        <v>4</v>
      </c>
      <c r="D6" s="6" t="n">
        <v>0.55</v>
      </c>
      <c r="E6" t="n">
        <v>11</v>
      </c>
      <c r="F6" t="inlineStr">
        <is>
          <t>Exam technique</t>
        </is>
      </c>
      <c r="G6" t="inlineStr">
        <is>
          <t>Starter retrieval</t>
        </is>
      </c>
      <c r="H6" t="inlineStr">
        <is>
          <t>All week</t>
        </is>
      </c>
      <c r="I6" t="inlineStr">
        <is>
          <t>Method there, accuracy marks lost</t>
        </is>
      </c>
      <c r="K6" s="7">
        <f>IF(AND(G6="Whole-class reteach",OR(F6="Knowledge",F6="Method")),COUNTIFS($G$4:G6,"Whole-class reteach",$F$4:F6,"Knowledge")+COUNTIFS($G$4:G6,"Whole-class reteach",$F$4:F6,"Method"),"")</f>
        <v/>
      </c>
      <c r="L6" s="7">
        <f>IF(G6="Small group",COUNTIF($G$4:G6,"Small group"),"")</f>
        <v/>
      </c>
      <c r="M6" s="7">
        <f>IF(F6="Exam technique",COUNTIF($F$4:F6,"Exam technique"),"")</f>
        <v/>
      </c>
    </row>
    <row r="7">
      <c r="A7" t="inlineStr">
        <is>
          <t>Q23</t>
        </is>
      </c>
      <c r="B7" t="inlineStr">
        <is>
          <t>Proof</t>
        </is>
      </c>
      <c r="C7" t="n">
        <v>5</v>
      </c>
      <c r="D7" s="6" t="n">
        <v>0.22</v>
      </c>
      <c r="E7" t="n">
        <v>25</v>
      </c>
      <c r="F7" t="inlineStr">
        <is>
          <t>Didn't attempt</t>
        </is>
      </c>
      <c r="G7" t="inlineStr">
        <is>
          <t>Check timing first</t>
        </is>
      </c>
      <c r="H7" t="inlineStr">
        <is>
          <t>Next mock</t>
        </is>
      </c>
      <c r="I7" t="inlineStr">
        <is>
          <t>Mostly blank, so a timing issue first</t>
        </is>
      </c>
      <c r="K7" s="7">
        <f>IF(AND(G7="Whole-class reteach",OR(F7="Knowledge",F7="Method")),COUNTIFS($G$4:G7,"Whole-class reteach",$F$4:F7,"Knowledge")+COUNTIFS($G$4:G7,"Whole-class reteach",$F$4:F7,"Method"),"")</f>
        <v/>
      </c>
      <c r="L7" s="7">
        <f>IF(G7="Small group",COUNTIF($G$4:G7,"Small group"),"")</f>
        <v/>
      </c>
      <c r="M7" s="7">
        <f>IF(F7="Exam technique",COUNTIF($F$4:F7,"Exam technique"),"")</f>
        <v/>
      </c>
    </row>
    <row r="8">
      <c r="D8" s="6" t="n"/>
      <c r="K8" s="7">
        <f>IF(AND(G8="Whole-class reteach",OR(F8="Knowledge",F8="Method")),COUNTIFS($G$4:G8,"Whole-class reteach",$F$4:F8,"Knowledge")+COUNTIFS($G$4:G8,"Whole-class reteach",$F$4:F8,"Method"),"")</f>
        <v/>
      </c>
      <c r="L8" s="7">
        <f>IF(G8="Small group",COUNTIF($G$4:G8,"Small group"),"")</f>
        <v/>
      </c>
      <c r="M8" s="7">
        <f>IF(F8="Exam technique",COUNTIF($F$4:F8,"Exam technique"),"")</f>
        <v/>
      </c>
    </row>
    <row r="9">
      <c r="D9" s="6" t="n"/>
      <c r="K9" s="7">
        <f>IF(AND(G9="Whole-class reteach",OR(F9="Knowledge",F9="Method")),COUNTIFS($G$4:G9,"Whole-class reteach",$F$4:F9,"Knowledge")+COUNTIFS($G$4:G9,"Whole-class reteach",$F$4:F9,"Method"),"")</f>
        <v/>
      </c>
      <c r="L9" s="7">
        <f>IF(G9="Small group",COUNTIF($G$4:G9,"Small group"),"")</f>
        <v/>
      </c>
      <c r="M9" s="7">
        <f>IF(F9="Exam technique",COUNTIF($F$4:F9,"Exam technique"),"")</f>
        <v/>
      </c>
    </row>
    <row r="10">
      <c r="D10" s="6" t="n"/>
      <c r="K10" s="7">
        <f>IF(AND(G10="Whole-class reteach",OR(F10="Knowledge",F10="Method")),COUNTIFS($G$4:G10,"Whole-class reteach",$F$4:F10,"Knowledge")+COUNTIFS($G$4:G10,"Whole-class reteach",$F$4:F10,"Method"),"")</f>
        <v/>
      </c>
      <c r="L10" s="7">
        <f>IF(G10="Small group",COUNTIF($G$4:G10,"Small group"),"")</f>
        <v/>
      </c>
      <c r="M10" s="7">
        <f>IF(F10="Exam technique",COUNTIF($F$4:F10,"Exam technique"),"")</f>
        <v/>
      </c>
    </row>
    <row r="11">
      <c r="D11" s="6" t="n"/>
      <c r="K11" s="7">
        <f>IF(AND(G11="Whole-class reteach",OR(F11="Knowledge",F11="Method")),COUNTIFS($G$4:G11,"Whole-class reteach",$F$4:F11,"Knowledge")+COUNTIFS($G$4:G11,"Whole-class reteach",$F$4:F11,"Method"),"")</f>
        <v/>
      </c>
      <c r="L11" s="7">
        <f>IF(G11="Small group",COUNTIF($G$4:G11,"Small group"),"")</f>
        <v/>
      </c>
      <c r="M11" s="7">
        <f>IF(F11="Exam technique",COUNTIF($F$4:F11,"Exam technique"),"")</f>
        <v/>
      </c>
    </row>
    <row r="12">
      <c r="D12" s="6" t="n"/>
      <c r="K12" s="7">
        <f>IF(AND(G12="Whole-class reteach",OR(F12="Knowledge",F12="Method")),COUNTIFS($G$4:G12,"Whole-class reteach",$F$4:F12,"Knowledge")+COUNTIFS($G$4:G12,"Whole-class reteach",$F$4:F12,"Method"),"")</f>
        <v/>
      </c>
      <c r="L12" s="7">
        <f>IF(G12="Small group",COUNTIF($G$4:G12,"Small group"),"")</f>
        <v/>
      </c>
      <c r="M12" s="7">
        <f>IF(F12="Exam technique",COUNTIF($F$4:F12,"Exam technique"),"")</f>
        <v/>
      </c>
    </row>
    <row r="13">
      <c r="D13" s="6" t="n"/>
      <c r="K13" s="7">
        <f>IF(AND(G13="Whole-class reteach",OR(F13="Knowledge",F13="Method")),COUNTIFS($G$4:G13,"Whole-class reteach",$F$4:F13,"Knowledge")+COUNTIFS($G$4:G13,"Whole-class reteach",$F$4:F13,"Method"),"")</f>
        <v/>
      </c>
      <c r="L13" s="7">
        <f>IF(G13="Small group",COUNTIF($G$4:G13,"Small group"),"")</f>
        <v/>
      </c>
      <c r="M13" s="7">
        <f>IF(F13="Exam technique",COUNTIF($F$4:F13,"Exam technique"),"")</f>
        <v/>
      </c>
    </row>
    <row r="14">
      <c r="D14" s="6" t="n"/>
      <c r="K14" s="7">
        <f>IF(AND(G14="Whole-class reteach",OR(F14="Knowledge",F14="Method")),COUNTIFS($G$4:G14,"Whole-class reteach",$F$4:F14,"Knowledge")+COUNTIFS($G$4:G14,"Whole-class reteach",$F$4:F14,"Method"),"")</f>
        <v/>
      </c>
      <c r="L14" s="7">
        <f>IF(G14="Small group",COUNTIF($G$4:G14,"Small group"),"")</f>
        <v/>
      </c>
      <c r="M14" s="7">
        <f>IF(F14="Exam technique",COUNTIF($F$4:F14,"Exam technique"),"")</f>
        <v/>
      </c>
    </row>
    <row r="15">
      <c r="D15" s="6" t="n"/>
      <c r="K15" s="7">
        <f>IF(AND(G15="Whole-class reteach",OR(F15="Knowledge",F15="Method")),COUNTIFS($G$4:G15,"Whole-class reteach",$F$4:F15,"Knowledge")+COUNTIFS($G$4:G15,"Whole-class reteach",$F$4:F15,"Method"),"")</f>
        <v/>
      </c>
      <c r="L15" s="7">
        <f>IF(G15="Small group",COUNTIF($G$4:G15,"Small group"),"")</f>
        <v/>
      </c>
      <c r="M15" s="7">
        <f>IF(F15="Exam technique",COUNTIF($F$4:F15,"Exam technique"),"")</f>
        <v/>
      </c>
    </row>
    <row r="16">
      <c r="D16" s="6" t="n"/>
      <c r="K16" s="7">
        <f>IF(AND(G16="Whole-class reteach",OR(F16="Knowledge",F16="Method")),COUNTIFS($G$4:G16,"Whole-class reteach",$F$4:F16,"Knowledge")+COUNTIFS($G$4:G16,"Whole-class reteach",$F$4:F16,"Method"),"")</f>
        <v/>
      </c>
      <c r="L16" s="7">
        <f>IF(G16="Small group",COUNTIF($G$4:G16,"Small group"),"")</f>
        <v/>
      </c>
      <c r="M16" s="7">
        <f>IF(F16="Exam technique",COUNTIF($F$4:F16,"Exam technique"),"")</f>
        <v/>
      </c>
    </row>
    <row r="17">
      <c r="D17" s="6" t="n"/>
      <c r="K17" s="7">
        <f>IF(AND(G17="Whole-class reteach",OR(F17="Knowledge",F17="Method")),COUNTIFS($G$4:G17,"Whole-class reteach",$F$4:F17,"Knowledge")+COUNTIFS($G$4:G17,"Whole-class reteach",$F$4:F17,"Method"),"")</f>
        <v/>
      </c>
      <c r="L17" s="7">
        <f>IF(G17="Small group",COUNTIF($G$4:G17,"Small group"),"")</f>
        <v/>
      </c>
      <c r="M17" s="7">
        <f>IF(F17="Exam technique",COUNTIF($F$4:F17,"Exam technique"),"")</f>
        <v/>
      </c>
    </row>
    <row r="18">
      <c r="D18" s="6" t="n"/>
      <c r="K18" s="7">
        <f>IF(AND(G18="Whole-class reteach",OR(F18="Knowledge",F18="Method")),COUNTIFS($G$4:G18,"Whole-class reteach",$F$4:F18,"Knowledge")+COUNTIFS($G$4:G18,"Whole-class reteach",$F$4:F18,"Method"),"")</f>
        <v/>
      </c>
      <c r="L18" s="7">
        <f>IF(G18="Small group",COUNTIF($G$4:G18,"Small group"),"")</f>
        <v/>
      </c>
      <c r="M18" s="7">
        <f>IF(F18="Exam technique",COUNTIF($F$4:F18,"Exam technique"),"")</f>
        <v/>
      </c>
    </row>
    <row r="19">
      <c r="D19" s="6" t="n"/>
      <c r="K19" s="7">
        <f>IF(AND(G19="Whole-class reteach",OR(F19="Knowledge",F19="Method")),COUNTIFS($G$4:G19,"Whole-class reteach",$F$4:F19,"Knowledge")+COUNTIFS($G$4:G19,"Whole-class reteach",$F$4:F19,"Method"),"")</f>
        <v/>
      </c>
      <c r="L19" s="7">
        <f>IF(G19="Small group",COUNTIF($G$4:G19,"Small group"),"")</f>
        <v/>
      </c>
      <c r="M19" s="7">
        <f>IF(F19="Exam technique",COUNTIF($F$4:F19,"Exam technique"),"")</f>
        <v/>
      </c>
    </row>
    <row r="20">
      <c r="D20" s="6" t="n"/>
      <c r="K20" s="7">
        <f>IF(AND(G20="Whole-class reteach",OR(F20="Knowledge",F20="Method")),COUNTIFS($G$4:G20,"Whole-class reteach",$F$4:F20,"Knowledge")+COUNTIFS($G$4:G20,"Whole-class reteach",$F$4:F20,"Method"),"")</f>
        <v/>
      </c>
      <c r="L20" s="7">
        <f>IF(G20="Small group",COUNTIF($G$4:G20,"Small group"),"")</f>
        <v/>
      </c>
      <c r="M20" s="7">
        <f>IF(F20="Exam technique",COUNTIF($F$4:F20,"Exam technique"),"")</f>
        <v/>
      </c>
    </row>
    <row r="21">
      <c r="D21" s="6" t="n"/>
      <c r="K21" s="7">
        <f>IF(AND(G21="Whole-class reteach",OR(F21="Knowledge",F21="Method")),COUNTIFS($G$4:G21,"Whole-class reteach",$F$4:F21,"Knowledge")+COUNTIFS($G$4:G21,"Whole-class reteach",$F$4:F21,"Method"),"")</f>
        <v/>
      </c>
      <c r="L21" s="7">
        <f>IF(G21="Small group",COUNTIF($G$4:G21,"Small group"),"")</f>
        <v/>
      </c>
      <c r="M21" s="7">
        <f>IF(F21="Exam technique",COUNTIF($F$4:F21,"Exam technique"),"")</f>
        <v/>
      </c>
    </row>
    <row r="22">
      <c r="D22" s="6" t="n"/>
      <c r="K22" s="7">
        <f>IF(AND(G22="Whole-class reteach",OR(F22="Knowledge",F22="Method")),COUNTIFS($G$4:G22,"Whole-class reteach",$F$4:F22,"Knowledge")+COUNTIFS($G$4:G22,"Whole-class reteach",$F$4:F22,"Method"),"")</f>
        <v/>
      </c>
      <c r="L22" s="7">
        <f>IF(G22="Small group",COUNTIF($G$4:G22,"Small group"),"")</f>
        <v/>
      </c>
      <c r="M22" s="7">
        <f>IF(F22="Exam technique",COUNTIF($F$4:F22,"Exam technique"),"")</f>
        <v/>
      </c>
    </row>
    <row r="23">
      <c r="D23" s="6" t="n"/>
      <c r="K23" s="7">
        <f>IF(AND(G23="Whole-class reteach",OR(F23="Knowledge",F23="Method")),COUNTIFS($G$4:G23,"Whole-class reteach",$F$4:F23,"Knowledge")+COUNTIFS($G$4:G23,"Whole-class reteach",$F$4:F23,"Method"),"")</f>
        <v/>
      </c>
      <c r="L23" s="7">
        <f>IF(G23="Small group",COUNTIF($G$4:G23,"Small group"),"")</f>
        <v/>
      </c>
      <c r="M23" s="7">
        <f>IF(F23="Exam technique",COUNTIF($F$4:F23,"Exam technique"),"")</f>
        <v/>
      </c>
    </row>
    <row r="24">
      <c r="D24" s="6" t="n"/>
      <c r="K24" s="7">
        <f>IF(AND(G24="Whole-class reteach",OR(F24="Knowledge",F24="Method")),COUNTIFS($G$4:G24,"Whole-class reteach",$F$4:F24,"Knowledge")+COUNTIFS($G$4:G24,"Whole-class reteach",$F$4:F24,"Method"),"")</f>
        <v/>
      </c>
      <c r="L24" s="7">
        <f>IF(G24="Small group",COUNTIF($G$4:G24,"Small group"),"")</f>
        <v/>
      </c>
      <c r="M24" s="7">
        <f>IF(F24="Exam technique",COUNTIF($F$4:F24,"Exam technique"),"")</f>
        <v/>
      </c>
    </row>
    <row r="25">
      <c r="D25" s="6" t="n"/>
      <c r="K25" s="7">
        <f>IF(AND(G25="Whole-class reteach",OR(F25="Knowledge",F25="Method")),COUNTIFS($G$4:G25,"Whole-class reteach",$F$4:F25,"Knowledge")+COUNTIFS($G$4:G25,"Whole-class reteach",$F$4:F25,"Method"),"")</f>
        <v/>
      </c>
      <c r="L25" s="7">
        <f>IF(G25="Small group",COUNTIF($G$4:G25,"Small group"),"")</f>
        <v/>
      </c>
      <c r="M25" s="7">
        <f>IF(F25="Exam technique",COUNTIF($F$4:F25,"Exam technique"),"")</f>
        <v/>
      </c>
    </row>
    <row r="26">
      <c r="D26" s="6" t="n"/>
      <c r="K26" s="7">
        <f>IF(AND(G26="Whole-class reteach",OR(F26="Knowledge",F26="Method")),COUNTIFS($G$4:G26,"Whole-class reteach",$F$4:F26,"Knowledge")+COUNTIFS($G$4:G26,"Whole-class reteach",$F$4:F26,"Method"),"")</f>
        <v/>
      </c>
      <c r="L26" s="7">
        <f>IF(G26="Small group",COUNTIF($G$4:G26,"Small group"),"")</f>
        <v/>
      </c>
      <c r="M26" s="7">
        <f>IF(F26="Exam technique",COUNTIF($F$4:F26,"Exam technique"),"")</f>
        <v/>
      </c>
    </row>
    <row r="27">
      <c r="D27" s="6" t="n"/>
      <c r="K27" s="7">
        <f>IF(AND(G27="Whole-class reteach",OR(F27="Knowledge",F27="Method")),COUNTIFS($G$4:G27,"Whole-class reteach",$F$4:F27,"Knowledge")+COUNTIFS($G$4:G27,"Whole-class reteach",$F$4:F27,"Method"),"")</f>
        <v/>
      </c>
      <c r="L27" s="7">
        <f>IF(G27="Small group",COUNTIF($G$4:G27,"Small group"),"")</f>
        <v/>
      </c>
      <c r="M27" s="7">
        <f>IF(F27="Exam technique",COUNTIF($F$4:F27,"Exam technique"),"")</f>
        <v/>
      </c>
    </row>
    <row r="28">
      <c r="D28" s="6" t="n"/>
      <c r="K28" s="7">
        <f>IF(AND(G28="Whole-class reteach",OR(F28="Knowledge",F28="Method")),COUNTIFS($G$4:G28,"Whole-class reteach",$F$4:F28,"Knowledge")+COUNTIFS($G$4:G28,"Whole-class reteach",$F$4:F28,"Method"),"")</f>
        <v/>
      </c>
      <c r="L28" s="7">
        <f>IF(G28="Small group",COUNTIF($G$4:G28,"Small group"),"")</f>
        <v/>
      </c>
      <c r="M28" s="7">
        <f>IF(F28="Exam technique",COUNTIF($F$4:F28,"Exam technique"),"")</f>
        <v/>
      </c>
    </row>
    <row r="29">
      <c r="D29" s="6" t="n"/>
      <c r="K29" s="7">
        <f>IF(AND(G29="Whole-class reteach",OR(F29="Knowledge",F29="Method")),COUNTIFS($G$4:G29,"Whole-class reteach",$F$4:F29,"Knowledge")+COUNTIFS($G$4:G29,"Whole-class reteach",$F$4:F29,"Method"),"")</f>
        <v/>
      </c>
      <c r="L29" s="7">
        <f>IF(G29="Small group",COUNTIF($G$4:G29,"Small group"),"")</f>
        <v/>
      </c>
      <c r="M29" s="7">
        <f>IF(F29="Exam technique",COUNTIF($F$4:F29,"Exam technique"),"")</f>
        <v/>
      </c>
    </row>
    <row r="30">
      <c r="D30" s="6" t="n"/>
      <c r="K30" s="7">
        <f>IF(AND(G30="Whole-class reteach",OR(F30="Knowledge",F30="Method")),COUNTIFS($G$4:G30,"Whole-class reteach",$F$4:F30,"Knowledge")+COUNTIFS($G$4:G30,"Whole-class reteach",$F$4:F30,"Method"),"")</f>
        <v/>
      </c>
      <c r="L30" s="7">
        <f>IF(G30="Small group",COUNTIF($G$4:G30,"Small group"),"")</f>
        <v/>
      </c>
      <c r="M30" s="7">
        <f>IF(F30="Exam technique",COUNTIF($F$4:F30,"Exam technique"),"")</f>
        <v/>
      </c>
    </row>
    <row r="31">
      <c r="D31" s="6" t="n"/>
      <c r="K31" s="7">
        <f>IF(AND(G31="Whole-class reteach",OR(F31="Knowledge",F31="Method")),COUNTIFS($G$4:G31,"Whole-class reteach",$F$4:F31,"Knowledge")+COUNTIFS($G$4:G31,"Whole-class reteach",$F$4:F31,"Method"),"")</f>
        <v/>
      </c>
      <c r="L31" s="7">
        <f>IF(G31="Small group",COUNTIF($G$4:G31,"Small group"),"")</f>
        <v/>
      </c>
      <c r="M31" s="7">
        <f>IF(F31="Exam technique",COUNTIF($F$4:F31,"Exam technique"),"")</f>
        <v/>
      </c>
    </row>
    <row r="32">
      <c r="D32" s="6" t="n"/>
      <c r="K32" s="7">
        <f>IF(AND(G32="Whole-class reteach",OR(F32="Knowledge",F32="Method")),COUNTIFS($G$4:G32,"Whole-class reteach",$F$4:F32,"Knowledge")+COUNTIFS($G$4:G32,"Whole-class reteach",$F$4:F32,"Method"),"")</f>
        <v/>
      </c>
      <c r="L32" s="7">
        <f>IF(G32="Small group",COUNTIF($G$4:G32,"Small group"),"")</f>
        <v/>
      </c>
      <c r="M32" s="7">
        <f>IF(F32="Exam technique",COUNTIF($F$4:F32,"Exam technique"),"")</f>
        <v/>
      </c>
    </row>
    <row r="33">
      <c r="D33" s="6" t="n"/>
      <c r="K33" s="7">
        <f>IF(AND(G33="Whole-class reteach",OR(F33="Knowledge",F33="Method")),COUNTIFS($G$4:G33,"Whole-class reteach",$F$4:F33,"Knowledge")+COUNTIFS($G$4:G33,"Whole-class reteach",$F$4:F33,"Method"),"")</f>
        <v/>
      </c>
      <c r="L33" s="7">
        <f>IF(G33="Small group",COUNTIF($G$4:G33,"Small group"),"")</f>
        <v/>
      </c>
      <c r="M33" s="7">
        <f>IF(F33="Exam technique",COUNTIF($F$4:F33,"Exam technique"),"")</f>
        <v/>
      </c>
    </row>
    <row r="34">
      <c r="D34" s="6" t="n"/>
      <c r="K34" s="7">
        <f>IF(AND(G34="Whole-class reteach",OR(F34="Knowledge",F34="Method")),COUNTIFS($G$4:G34,"Whole-class reteach",$F$4:F34,"Knowledge")+COUNTIFS($G$4:G34,"Whole-class reteach",$F$4:F34,"Method"),"")</f>
        <v/>
      </c>
      <c r="L34" s="7">
        <f>IF(G34="Small group",COUNTIF($G$4:G34,"Small group"),"")</f>
        <v/>
      </c>
      <c r="M34" s="7">
        <f>IF(F34="Exam technique",COUNTIF($F$4:F34,"Exam technique"),"")</f>
        <v/>
      </c>
    </row>
    <row r="35">
      <c r="D35" s="6" t="n"/>
      <c r="K35" s="7">
        <f>IF(AND(G35="Whole-class reteach",OR(F35="Knowledge",F35="Method")),COUNTIFS($G$4:G35,"Whole-class reteach",$F$4:F35,"Knowledge")+COUNTIFS($G$4:G35,"Whole-class reteach",$F$4:F35,"Method"),"")</f>
        <v/>
      </c>
      <c r="L35" s="7">
        <f>IF(G35="Small group",COUNTIF($G$4:G35,"Small group"),"")</f>
        <v/>
      </c>
      <c r="M35" s="7">
        <f>IF(F35="Exam technique",COUNTIF($F$4:F35,"Exam technique"),"")</f>
        <v/>
      </c>
    </row>
    <row r="36">
      <c r="D36" s="6" t="n"/>
      <c r="K36" s="7">
        <f>IF(AND(G36="Whole-class reteach",OR(F36="Knowledge",F36="Method")),COUNTIFS($G$4:G36,"Whole-class reteach",$F$4:F36,"Knowledge")+COUNTIFS($G$4:G36,"Whole-class reteach",$F$4:F36,"Method"),"")</f>
        <v/>
      </c>
      <c r="L36" s="7">
        <f>IF(G36="Small group",COUNTIF($G$4:G36,"Small group"),"")</f>
        <v/>
      </c>
      <c r="M36" s="7">
        <f>IF(F36="Exam technique",COUNTIF($F$4:F36,"Exam technique"),"")</f>
        <v/>
      </c>
    </row>
    <row r="37">
      <c r="D37" s="6" t="n"/>
      <c r="K37" s="7">
        <f>IF(AND(G37="Whole-class reteach",OR(F37="Knowledge",F37="Method")),COUNTIFS($G$4:G37,"Whole-class reteach",$F$4:F37,"Knowledge")+COUNTIFS($G$4:G37,"Whole-class reteach",$F$4:F37,"Method"),"")</f>
        <v/>
      </c>
      <c r="L37" s="7">
        <f>IF(G37="Small group",COUNTIF($G$4:G37,"Small group"),"")</f>
        <v/>
      </c>
      <c r="M37" s="7">
        <f>IF(F37="Exam technique",COUNTIF($F$4:F37,"Exam technique"),"")</f>
        <v/>
      </c>
    </row>
    <row r="38">
      <c r="D38" s="6" t="n"/>
      <c r="K38" s="7">
        <f>IF(AND(G38="Whole-class reteach",OR(F38="Knowledge",F38="Method")),COUNTIFS($G$4:G38,"Whole-class reteach",$F$4:F38,"Knowledge")+COUNTIFS($G$4:G38,"Whole-class reteach",$F$4:F38,"Method"),"")</f>
        <v/>
      </c>
      <c r="L38" s="7">
        <f>IF(G38="Small group",COUNTIF($G$4:G38,"Small group"),"")</f>
        <v/>
      </c>
      <c r="M38" s="7">
        <f>IF(F38="Exam technique",COUNTIF($F$4:F38,"Exam technique"),"")</f>
        <v/>
      </c>
    </row>
    <row r="39">
      <c r="D39" s="6" t="n"/>
      <c r="K39" s="7">
        <f>IF(AND(G39="Whole-class reteach",OR(F39="Knowledge",F39="Method")),COUNTIFS($G$4:G39,"Whole-class reteach",$F$4:F39,"Knowledge")+COUNTIFS($G$4:G39,"Whole-class reteach",$F$4:F39,"Method"),"")</f>
        <v/>
      </c>
      <c r="L39" s="7">
        <f>IF(G39="Small group",COUNTIF($G$4:G39,"Small group"),"")</f>
        <v/>
      </c>
      <c r="M39" s="7">
        <f>IF(F39="Exam technique",COUNTIF($F$4:F39,"Exam technique"),"")</f>
        <v/>
      </c>
    </row>
    <row r="40">
      <c r="D40" s="6" t="n"/>
      <c r="K40" s="7">
        <f>IF(AND(G40="Whole-class reteach",OR(F40="Knowledge",F40="Method")),COUNTIFS($G$4:G40,"Whole-class reteach",$F$4:F40,"Knowledge")+COUNTIFS($G$4:G40,"Whole-class reteach",$F$4:F40,"Method"),"")</f>
        <v/>
      </c>
      <c r="L40" s="7">
        <f>IF(G40="Small group",COUNTIF($G$4:G40,"Small group"),"")</f>
        <v/>
      </c>
      <c r="M40" s="7">
        <f>IF(F40="Exam technique",COUNTIF($F$4:F40,"Exam technique"),"")</f>
        <v/>
      </c>
    </row>
    <row r="41">
      <c r="D41" s="6" t="n"/>
      <c r="K41" s="7">
        <f>IF(AND(G41="Whole-class reteach",OR(F41="Knowledge",F41="Method")),COUNTIFS($G$4:G41,"Whole-class reteach",$F$4:F41,"Knowledge")+COUNTIFS($G$4:G41,"Whole-class reteach",$F$4:F41,"Method"),"")</f>
        <v/>
      </c>
      <c r="L41" s="7">
        <f>IF(G41="Small group",COUNTIF($G$4:G41,"Small group"),"")</f>
        <v/>
      </c>
      <c r="M41" s="7">
        <f>IF(F41="Exam technique",COUNTIF($F$4:F41,"Exam technique"),"")</f>
        <v/>
      </c>
    </row>
    <row r="42">
      <c r="D42" s="6" t="n"/>
      <c r="K42" s="7">
        <f>IF(AND(G42="Whole-class reteach",OR(F42="Knowledge",F42="Method")),COUNTIFS($G$4:G42,"Whole-class reteach",$F$4:F42,"Knowledge")+COUNTIFS($G$4:G42,"Whole-class reteach",$F$4:F42,"Method"),"")</f>
        <v/>
      </c>
      <c r="L42" s="7">
        <f>IF(G42="Small group",COUNTIF($G$4:G42,"Small group"),"")</f>
        <v/>
      </c>
      <c r="M42" s="7">
        <f>IF(F42="Exam technique",COUNTIF($F$4:F42,"Exam technique"),"")</f>
        <v/>
      </c>
    </row>
    <row r="43">
      <c r="D43" s="6" t="n"/>
      <c r="K43" s="7">
        <f>IF(AND(G43="Whole-class reteach",OR(F43="Knowledge",F43="Method")),COUNTIFS($G$4:G43,"Whole-class reteach",$F$4:F43,"Knowledge")+COUNTIFS($G$4:G43,"Whole-class reteach",$F$4:F43,"Method"),"")</f>
        <v/>
      </c>
      <c r="L43" s="7">
        <f>IF(G43="Small group",COUNTIF($G$4:G43,"Small group"),"")</f>
        <v/>
      </c>
      <c r="M43" s="7">
        <f>IF(F43="Exam technique",COUNTIF($F$4:F43,"Exam technique"),"")</f>
        <v/>
      </c>
    </row>
    <row r="44">
      <c r="D44" s="6" t="n"/>
      <c r="K44" s="7">
        <f>IF(AND(G44="Whole-class reteach",OR(F44="Knowledge",F44="Method")),COUNTIFS($G$4:G44,"Whole-class reteach",$F$4:F44,"Knowledge")+COUNTIFS($G$4:G44,"Whole-class reteach",$F$4:F44,"Method"),"")</f>
        <v/>
      </c>
      <c r="L44" s="7">
        <f>IF(G44="Small group",COUNTIF($G$4:G44,"Small group"),"")</f>
        <v/>
      </c>
      <c r="M44" s="7">
        <f>IF(F44="Exam technique",COUNTIF($F$4:F44,"Exam technique"),"")</f>
        <v/>
      </c>
    </row>
    <row r="45">
      <c r="D45" s="6" t="n"/>
      <c r="K45" s="7">
        <f>IF(AND(G45="Whole-class reteach",OR(F45="Knowledge",F45="Method")),COUNTIFS($G$4:G45,"Whole-class reteach",$F$4:F45,"Knowledge")+COUNTIFS($G$4:G45,"Whole-class reteach",$F$4:F45,"Method"),"")</f>
        <v/>
      </c>
      <c r="L45" s="7">
        <f>IF(G45="Small group",COUNTIF($G$4:G45,"Small group"),"")</f>
        <v/>
      </c>
      <c r="M45" s="7">
        <f>IF(F45="Exam technique",COUNTIF($F$4:F45,"Exam technique"),"")</f>
        <v/>
      </c>
    </row>
    <row r="46">
      <c r="D46" s="6" t="n"/>
      <c r="K46" s="7">
        <f>IF(AND(G46="Whole-class reteach",OR(F46="Knowledge",F46="Method")),COUNTIFS($G$4:G46,"Whole-class reteach",$F$4:F46,"Knowledge")+COUNTIFS($G$4:G46,"Whole-class reteach",$F$4:F46,"Method"),"")</f>
        <v/>
      </c>
      <c r="L46" s="7">
        <f>IF(G46="Small group",COUNTIF($G$4:G46,"Small group"),"")</f>
        <v/>
      </c>
      <c r="M46" s="7">
        <f>IF(F46="Exam technique",COUNTIF($F$4:F46,"Exam technique"),"")</f>
        <v/>
      </c>
    </row>
    <row r="47">
      <c r="D47" s="6" t="n"/>
      <c r="K47" s="7">
        <f>IF(AND(G47="Whole-class reteach",OR(F47="Knowledge",F47="Method")),COUNTIFS($G$4:G47,"Whole-class reteach",$F$4:F47,"Knowledge")+COUNTIFS($G$4:G47,"Whole-class reteach",$F$4:F47,"Method"),"")</f>
        <v/>
      </c>
      <c r="L47" s="7">
        <f>IF(G47="Small group",COUNTIF($G$4:G47,"Small group"),"")</f>
        <v/>
      </c>
      <c r="M47" s="7">
        <f>IF(F47="Exam technique",COUNTIF($F$4:F47,"Exam technique"),"")</f>
        <v/>
      </c>
    </row>
    <row r="48">
      <c r="D48" s="6" t="n"/>
      <c r="K48" s="7">
        <f>IF(AND(G48="Whole-class reteach",OR(F48="Knowledge",F48="Method")),COUNTIFS($G$4:G48,"Whole-class reteach",$F$4:F48,"Knowledge")+COUNTIFS($G$4:G48,"Whole-class reteach",$F$4:F48,"Method"),"")</f>
        <v/>
      </c>
      <c r="L48" s="7">
        <f>IF(G48="Small group",COUNTIF($G$4:G48,"Small group"),"")</f>
        <v/>
      </c>
      <c r="M48" s="7">
        <f>IF(F48="Exam technique",COUNTIF($F$4:F48,"Exam technique"),"")</f>
        <v/>
      </c>
    </row>
    <row r="49">
      <c r="D49" s="6" t="n"/>
      <c r="K49" s="7">
        <f>IF(AND(G49="Whole-class reteach",OR(F49="Knowledge",F49="Method")),COUNTIFS($G$4:G49,"Whole-class reteach",$F$4:F49,"Knowledge")+COUNTIFS($G$4:G49,"Whole-class reteach",$F$4:F49,"Method"),"")</f>
        <v/>
      </c>
      <c r="L49" s="7">
        <f>IF(G49="Small group",COUNTIF($G$4:G49,"Small group"),"")</f>
        <v/>
      </c>
      <c r="M49" s="7">
        <f>IF(F49="Exam technique",COUNTIF($F$4:F49,"Exam technique"),"")</f>
        <v/>
      </c>
    </row>
    <row r="50">
      <c r="D50" s="6" t="n"/>
      <c r="K50" s="7">
        <f>IF(AND(G50="Whole-class reteach",OR(F50="Knowledge",F50="Method")),COUNTIFS($G$4:G50,"Whole-class reteach",$F$4:F50,"Knowledge")+COUNTIFS($G$4:G50,"Whole-class reteach",$F$4:F50,"Method"),"")</f>
        <v/>
      </c>
      <c r="L50" s="7">
        <f>IF(G50="Small group",COUNTIF($G$4:G50,"Small group"),"")</f>
        <v/>
      </c>
      <c r="M50" s="7">
        <f>IF(F50="Exam technique",COUNTIF($F$4:F50,"Exam technique"),"")</f>
        <v/>
      </c>
    </row>
    <row r="51">
      <c r="D51" s="6" t="n"/>
      <c r="K51" s="7">
        <f>IF(AND(G51="Whole-class reteach",OR(F51="Knowledge",F51="Method")),COUNTIFS($G$4:G51,"Whole-class reteach",$F$4:F51,"Knowledge")+COUNTIFS($G$4:G51,"Whole-class reteach",$F$4:F51,"Method"),"")</f>
        <v/>
      </c>
      <c r="L51" s="7">
        <f>IF(G51="Small group",COUNTIF($G$4:G51,"Small group"),"")</f>
        <v/>
      </c>
      <c r="M51" s="7">
        <f>IF(F51="Exam technique",COUNTIF($F$4:F51,"Exam technique"),"")</f>
        <v/>
      </c>
    </row>
    <row r="52">
      <c r="D52" s="6" t="n"/>
      <c r="K52" s="7">
        <f>IF(AND(G52="Whole-class reteach",OR(F52="Knowledge",F52="Method")),COUNTIFS($G$4:G52,"Whole-class reteach",$F$4:F52,"Knowledge")+COUNTIFS($G$4:G52,"Whole-class reteach",$F$4:F52,"Method"),"")</f>
        <v/>
      </c>
      <c r="L52" s="7">
        <f>IF(G52="Small group",COUNTIF($G$4:G52,"Small group"),"")</f>
        <v/>
      </c>
      <c r="M52" s="7">
        <f>IF(F52="Exam technique",COUNTIF($F$4:F52,"Exam technique"),"")</f>
        <v/>
      </c>
    </row>
    <row r="53">
      <c r="D53" s="6" t="n"/>
      <c r="K53" s="7">
        <f>IF(AND(G53="Whole-class reteach",OR(F53="Knowledge",F53="Method")),COUNTIFS($G$4:G53,"Whole-class reteach",$F$4:F53,"Knowledge")+COUNTIFS($G$4:G53,"Whole-class reteach",$F$4:F53,"Method"),"")</f>
        <v/>
      </c>
      <c r="L53" s="7">
        <f>IF(G53="Small group",COUNTIF($G$4:G53,"Small group"),"")</f>
        <v/>
      </c>
      <c r="M53" s="7">
        <f>IF(F53="Exam technique",COUNTIF($F$4:F53,"Exam technique"),"")</f>
        <v/>
      </c>
    </row>
    <row r="54">
      <c r="D54" s="6" t="n"/>
      <c r="K54" s="7">
        <f>IF(AND(G54="Whole-class reteach",OR(F54="Knowledge",F54="Method")),COUNTIFS($G$4:G54,"Whole-class reteach",$F$4:F54,"Knowledge")+COUNTIFS($G$4:G54,"Whole-class reteach",$F$4:F54,"Method"),"")</f>
        <v/>
      </c>
      <c r="L54" s="7">
        <f>IF(G54="Small group",COUNTIF($G$4:G54,"Small group"),"")</f>
        <v/>
      </c>
      <c r="M54" s="7">
        <f>IF(F54="Exam technique",COUNTIF($F$4:F54,"Exam technique"),"")</f>
        <v/>
      </c>
    </row>
    <row r="55">
      <c r="D55" s="6" t="n"/>
      <c r="K55" s="7">
        <f>IF(AND(G55="Whole-class reteach",OR(F55="Knowledge",F55="Method")),COUNTIFS($G$4:G55,"Whole-class reteach",$F$4:F55,"Knowledge")+COUNTIFS($G$4:G55,"Whole-class reteach",$F$4:F55,"Method"),"")</f>
        <v/>
      </c>
      <c r="L55" s="7">
        <f>IF(G55="Small group",COUNTIF($G$4:G55,"Small group"),"")</f>
        <v/>
      </c>
      <c r="M55" s="7">
        <f>IF(F55="Exam technique",COUNTIF($F$4:F55,"Exam technique"),"")</f>
        <v/>
      </c>
    </row>
    <row r="56">
      <c r="D56" s="6" t="n"/>
      <c r="K56" s="7">
        <f>IF(AND(G56="Whole-class reteach",OR(F56="Knowledge",F56="Method")),COUNTIFS($G$4:G56,"Whole-class reteach",$F$4:F56,"Knowledge")+COUNTIFS($G$4:G56,"Whole-class reteach",$F$4:F56,"Method"),"")</f>
        <v/>
      </c>
      <c r="L56" s="7">
        <f>IF(G56="Small group",COUNTIF($G$4:G56,"Small group"),"")</f>
        <v/>
      </c>
      <c r="M56" s="7">
        <f>IF(F56="Exam technique",COUNTIF($F$4:F56,"Exam technique"),"")</f>
        <v/>
      </c>
    </row>
    <row r="57">
      <c r="D57" s="6" t="n"/>
      <c r="K57" s="7">
        <f>IF(AND(G57="Whole-class reteach",OR(F57="Knowledge",F57="Method")),COUNTIFS($G$4:G57,"Whole-class reteach",$F$4:F57,"Knowledge")+COUNTIFS($G$4:G57,"Whole-class reteach",$F$4:F57,"Method"),"")</f>
        <v/>
      </c>
      <c r="L57" s="7">
        <f>IF(G57="Small group",COUNTIF($G$4:G57,"Small group"),"")</f>
        <v/>
      </c>
      <c r="M57" s="7">
        <f>IF(F57="Exam technique",COUNTIF($F$4:F57,"Exam technique"),"")</f>
        <v/>
      </c>
    </row>
    <row r="58">
      <c r="D58" s="6" t="n"/>
      <c r="K58" s="7">
        <f>IF(AND(G58="Whole-class reteach",OR(F58="Knowledge",F58="Method")),COUNTIFS($G$4:G58,"Whole-class reteach",$F$4:F58,"Knowledge")+COUNTIFS($G$4:G58,"Whole-class reteach",$F$4:F58,"Method"),"")</f>
        <v/>
      </c>
      <c r="L58" s="7">
        <f>IF(G58="Small group",COUNTIF($G$4:G58,"Small group"),"")</f>
        <v/>
      </c>
      <c r="M58" s="7">
        <f>IF(F58="Exam technique",COUNTIF($F$4:F58,"Exam technique"),"")</f>
        <v/>
      </c>
    </row>
    <row r="59">
      <c r="D59" s="6" t="n"/>
      <c r="K59" s="7">
        <f>IF(AND(G59="Whole-class reteach",OR(F59="Knowledge",F59="Method")),COUNTIFS($G$4:G59,"Whole-class reteach",$F$4:F59,"Knowledge")+COUNTIFS($G$4:G59,"Whole-class reteach",$F$4:F59,"Method"),"")</f>
        <v/>
      </c>
      <c r="L59" s="7">
        <f>IF(G59="Small group",COUNTIF($G$4:G59,"Small group"),"")</f>
        <v/>
      </c>
      <c r="M59" s="7">
        <f>IF(F59="Exam technique",COUNTIF($F$4:F59,"Exam technique"),"")</f>
        <v/>
      </c>
    </row>
    <row r="60">
      <c r="D60" s="6" t="n"/>
      <c r="K60" s="7">
        <f>IF(AND(G60="Whole-class reteach",OR(F60="Knowledge",F60="Method")),COUNTIFS($G$4:G60,"Whole-class reteach",$F$4:F60,"Knowledge")+COUNTIFS($G$4:G60,"Whole-class reteach",$F$4:F60,"Method"),"")</f>
        <v/>
      </c>
      <c r="L60" s="7">
        <f>IF(G60="Small group",COUNTIF($G$4:G60,"Small group"),"")</f>
        <v/>
      </c>
      <c r="M60" s="7">
        <f>IF(F60="Exam technique",COUNTIF($F$4:F60,"Exam technique"),"")</f>
        <v/>
      </c>
    </row>
    <row r="61">
      <c r="D61" s="6" t="n"/>
      <c r="K61" s="7">
        <f>IF(AND(G61="Whole-class reteach",OR(F61="Knowledge",F61="Method")),COUNTIFS($G$4:G61,"Whole-class reteach",$F$4:F61,"Knowledge")+COUNTIFS($G$4:G61,"Whole-class reteach",$F$4:F61,"Method"),"")</f>
        <v/>
      </c>
      <c r="L61" s="7">
        <f>IF(G61="Small group",COUNTIF($G$4:G61,"Small group"),"")</f>
        <v/>
      </c>
      <c r="M61" s="7">
        <f>IF(F61="Exam technique",COUNTIF($F$4:F61,"Exam technique"),"")</f>
        <v/>
      </c>
    </row>
    <row r="62">
      <c r="D62" s="6" t="n"/>
      <c r="K62" s="7">
        <f>IF(AND(G62="Whole-class reteach",OR(F62="Knowledge",F62="Method")),COUNTIFS($G$4:G62,"Whole-class reteach",$F$4:F62,"Knowledge")+COUNTIFS($G$4:G62,"Whole-class reteach",$F$4:F62,"Method"),"")</f>
        <v/>
      </c>
      <c r="L62" s="7">
        <f>IF(G62="Small group",COUNTIF($G$4:G62,"Small group"),"")</f>
        <v/>
      </c>
      <c r="M62" s="7">
        <f>IF(F62="Exam technique",COUNTIF($F$4:F62,"Exam technique"),"")</f>
        <v/>
      </c>
    </row>
    <row r="63">
      <c r="D63" s="6" t="n"/>
      <c r="K63" s="7">
        <f>IF(AND(G63="Whole-class reteach",OR(F63="Knowledge",F63="Method")),COUNTIFS($G$4:G63,"Whole-class reteach",$F$4:F63,"Knowledge")+COUNTIFS($G$4:G63,"Whole-class reteach",$F$4:F63,"Method"),"")</f>
        <v/>
      </c>
      <c r="L63" s="7">
        <f>IF(G63="Small group",COUNTIF($G$4:G63,"Small group"),"")</f>
        <v/>
      </c>
      <c r="M63" s="7">
        <f>IF(F63="Exam technique",COUNTIF($F$4:F63,"Exam technique"),"")</f>
        <v/>
      </c>
    </row>
  </sheetData>
  <mergeCells count="2">
    <mergeCell ref="A2:M2"/>
    <mergeCell ref="A1:M1"/>
  </mergeCells>
  <conditionalFormatting sqref="D4:D63">
    <cfRule type="cellIs" priority="1" operator="between" dxfId="0">
      <formula>0.0001</formula>
      <formula>0.4999</formula>
    </cfRule>
    <cfRule type="cellIs" priority="2" operator="greaterThanOrEqual" dxfId="1">
      <formula>0.7</formula>
    </cfRule>
  </conditionalFormatting>
  <dataValidations count="2">
    <dataValidation sqref="F4:F63" showDropDown="0" showInputMessage="0" showErrorMessage="0" allowBlank="0" type="list">
      <formula1>"Knowledge,Method,Exam technique,Didn't attempt"</formula1>
    </dataValidation>
    <dataValidation sqref="G4:G63" showDropDown="0" showInputMessage="0" showErrorMessage="0" allowBlank="0" type="list">
      <formula1>"Whole-class reteach,Small group,Starter retrieval,Check timing first,Leave for now"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selection activeCell="A1" sqref="A1"/>
    </sheetView>
  </sheetViews>
  <sheetFormatPr baseColWidth="8" defaultRowHeight="15"/>
  <cols>
    <col width="11" customWidth="1" min="1" max="1"/>
    <col width="22" customWidth="1" min="2" max="2"/>
    <col width="32" customWidth="1" min="3" max="3"/>
    <col width="38" customWidth="1" min="4" max="4"/>
    <col width="32" customWidth="1" min="5" max="5"/>
    <col width="9" customWidth="1" min="6" max="6"/>
  </cols>
  <sheetData>
    <row r="1">
      <c r="A1" s="1" t="inlineStr">
        <is>
          <t>Whole-class feedback after the mock | Excelas</t>
        </is>
      </c>
    </row>
    <row r="2" ht="30" customHeight="1">
      <c r="A2" s="2" t="inlineStr">
        <is>
          <t>Grey cells fill from the QLA tab. Yellow cells are yours to write in pupil language. Print: A4 landscape, fit to one page.</t>
        </is>
      </c>
    </row>
    <row r="3">
      <c r="A3" s="8" t="inlineStr">
        <is>
          <t>Class:</t>
        </is>
      </c>
      <c r="B3" t="inlineStr">
        <is>
          <t>11X2</t>
        </is>
      </c>
      <c r="C3" s="8" t="inlineStr">
        <is>
          <t>Paper:</t>
        </is>
      </c>
      <c r="D3" t="inlineStr">
        <is>
          <t>Higher Paper 1 mock</t>
        </is>
      </c>
      <c r="E3" s="8" t="inlineStr">
        <is>
          <t>Date:</t>
        </is>
      </c>
      <c r="F3" t="inlineStr">
        <is>
          <t>Nov 2026</t>
        </is>
      </c>
    </row>
    <row r="5">
      <c r="A5" s="9" t="inlineStr">
        <is>
          <t>What most of you did well</t>
        </is>
      </c>
    </row>
    <row r="6">
      <c r="A6" s="10" t="inlineStr">
        <is>
          <t>• Q12 probability trees: 81% of you set the tree up correctly.</t>
        </is>
      </c>
    </row>
    <row r="7">
      <c r="A7" s="10" t="inlineStr">
        <is>
          <t>• Q18 simultaneous equations: most of you had the right method.</t>
        </is>
      </c>
    </row>
    <row r="8">
      <c r="A8" s="10" t="inlineStr">
        <is>
          <t>• Almost everyone attempted the first half of the paper.</t>
        </is>
      </c>
    </row>
    <row r="10">
      <c r="A10" s="9" t="inlineStr">
        <is>
          <t>Three things we all need to fix</t>
        </is>
      </c>
    </row>
    <row r="11">
      <c r="A11" s="5" t="inlineStr">
        <is>
          <t>Question(s)</t>
        </is>
      </c>
      <c r="B11" s="5" t="inlineStr">
        <is>
          <t>Topic / Class %</t>
        </is>
      </c>
      <c r="C11" s="5" t="inlineStr">
        <is>
          <t>Misconception (in your words)</t>
        </is>
      </c>
      <c r="D11" s="5" t="inlineStr">
        <is>
          <t>Model answer / worked step</t>
        </is>
      </c>
      <c r="E11" s="5" t="inlineStr">
        <is>
          <t>Do-now task</t>
        </is>
      </c>
      <c r="F11" s="5" t="inlineStr">
        <is>
          <t>Tick when done</t>
        </is>
      </c>
    </row>
    <row r="12" ht="75" customHeight="1">
      <c r="A12" s="11">
        <f>IFERROR(INDEX('Worked example QLA'!$A$4:$A$63,MATCH(1,'Worked example QLA'!$K$4:$K$63,0)),"")</f>
        <v/>
      </c>
      <c r="B12" s="11">
        <f>IF(A12="","",IFERROR(INDEX('Worked example QLA'!$B$4:$B$63,MATCH(1,'Worked example QLA'!$K$4:$K$63,0)),"")&amp;" ("&amp;TEXT(IFERROR(INDEX('Worked example QLA'!$D$4:$D$63,MATCH(1,'Worked example QLA'!$K$4:$K$63,0)),""),"0%")&amp;")")</f>
        <v/>
      </c>
      <c r="C12" s="12" t="inlineStr">
        <is>
          <t>I added the ratio parts together and shared that, instead of finding what one part is worth.</t>
        </is>
      </c>
      <c r="D12" s="12" t="inlineStr">
        <is>
          <t>Ratio 3:5, £48 shared. 3+5 = 8 parts. 1 part = 48 ÷ 8 = £6. Shares: 3×6 = £18, 5×6 = £30. Check: 18+30 = 48.</t>
        </is>
      </c>
      <c r="E12" s="12" t="inlineStr">
        <is>
          <t>Share £72 in the ratio 2:7. Show 'one part = ...' first.</t>
        </is>
      </c>
      <c r="F12" s="13" t="inlineStr">
        <is>
          <t>☐</t>
        </is>
      </c>
    </row>
    <row r="13" ht="75" customHeight="1">
      <c r="A13" s="11">
        <f>IFERROR(INDEX('Worked example QLA'!$A$4:$A$63,MATCH(2,'Worked example QLA'!$K$4:$K$63,0)),"")</f>
        <v/>
      </c>
      <c r="B13" s="11">
        <f>IF(A13="","",IFERROR(INDEX('Worked example QLA'!$B$4:$B$63,MATCH(2,'Worked example QLA'!$K$4:$K$63,0)),"")&amp;" ("&amp;TEXT(IFERROR(INDEX('Worked example QLA'!$D$4:$D$63,MATCH(2,'Worked example QLA'!$K$4:$K$63,0)),""),"0%")&amp;")")</f>
        <v/>
      </c>
      <c r="C13" s="12" t="inlineStr"/>
      <c r="D13" s="12" t="inlineStr"/>
      <c r="E13" s="12" t="inlineStr"/>
      <c r="F13" s="13" t="inlineStr">
        <is>
          <t>☐</t>
        </is>
      </c>
    </row>
    <row r="14" ht="75" customHeight="1">
      <c r="A14" s="11">
        <f>IFERROR(INDEX('Worked example QLA'!$A$4:$A$63,MATCH(3,'Worked example QLA'!$K$4:$K$63,0)),"")</f>
        <v/>
      </c>
      <c r="B14" s="11">
        <f>IF(A14="","",IFERROR(INDEX('Worked example QLA'!$B$4:$B$63,MATCH(3,'Worked example QLA'!$K$4:$K$63,0)),"")&amp;" ("&amp;TEXT(IFERROR(INDEX('Worked example QLA'!$D$4:$D$63,MATCH(3,'Worked example QLA'!$K$4:$K$63,0)),""),"0%")&amp;")")</f>
        <v/>
      </c>
      <c r="C14" s="12" t="inlineStr"/>
      <c r="D14" s="12" t="inlineStr"/>
      <c r="E14" s="12" t="inlineStr"/>
      <c r="F14" s="13" t="inlineStr">
        <is>
          <t>☐</t>
        </is>
      </c>
    </row>
    <row r="16">
      <c r="A16" s="9" t="inlineStr">
        <is>
          <t>Exam technique tip</t>
        </is>
      </c>
    </row>
    <row r="17">
      <c r="A17" s="14">
        <f>IF(IFERROR(INDEX('Worked example QLA'!$A$4:$A$63,MATCH(1,'Worked example QLA'!$M$4:$M$63,0)),"")="","",IFERROR(INDEX('Worked example QLA'!$A$4:$A$63,MATCH(1,'Worked example QLA'!$M$4:$M$63,0)),"")&amp;" ("&amp;IFERROR(INDEX('Worked example QLA'!$B$4:$B$63,MATCH(1,'Worked example QLA'!$M$4:$M$63,0)),"")&amp;"): "&amp;IFERROR(INDEX('Worked example QLA'!$I$4:$I$63,MATCH(1,'Worked example QLA'!$M$4:$M$63,0)),""))</f>
        <v/>
      </c>
    </row>
    <row r="18">
      <c r="A18" s="10" t="inlineStr">
        <is>
          <t>Q18: once you have x and y, substitute back into BOTH equations to check. Accuracy marks are there to be won.</t>
        </is>
      </c>
    </row>
    <row r="20">
      <c r="A20" s="9" t="inlineStr">
        <is>
          <t>Your next step (write one target)</t>
        </is>
      </c>
    </row>
    <row r="21" ht="40" customHeight="1">
      <c r="A21" s="15" t="inlineStr"/>
    </row>
  </sheetData>
  <mergeCells count="8">
    <mergeCell ref="A2:F2"/>
    <mergeCell ref="A1:F1"/>
    <mergeCell ref="A8:F8"/>
    <mergeCell ref="A6:F6"/>
    <mergeCell ref="A17:F17"/>
    <mergeCell ref="A18:F18"/>
    <mergeCell ref="A21:F21"/>
    <mergeCell ref="A7:F7"/>
  </mergeCells>
  <pageMargins left="0.75" right="0.75" top="1" bottom="1" header="0.5" footer="0.5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0" customWidth="1" min="1" max="1"/>
    <col width="22" customWidth="1" min="2" max="2"/>
    <col width="12" customWidth="1" min="3" max="3"/>
    <col width="24" customWidth="1" min="4" max="4"/>
    <col width="36" customWidth="1" min="5" max="5"/>
    <col width="12" customWidth="1" min="6" max="6"/>
  </cols>
  <sheetData>
    <row r="1">
      <c r="A1" s="1" t="inlineStr">
        <is>
          <t>Individual follow-up (teacher only) | Excelas</t>
        </is>
      </c>
    </row>
    <row r="2" ht="30" customHeight="1">
      <c r="A2" s="2" t="inlineStr">
        <is>
          <t>Questions fill from QLA rows marked Small group. Add pupil names from your QLA mark grid (Students under 50%).</t>
        </is>
      </c>
    </row>
    <row r="3">
      <c r="A3" s="5" t="inlineStr">
        <is>
          <t>Question</t>
        </is>
      </c>
      <c r="B3" s="5" t="inlineStr">
        <is>
          <t>Topic</t>
        </is>
      </c>
      <c r="C3" s="5" t="inlineStr">
        <is>
          <t>Students under 50%</t>
        </is>
      </c>
      <c r="D3" s="5" t="inlineStr">
        <is>
          <t>Pupil</t>
        </is>
      </c>
      <c r="E3" s="5" t="inlineStr">
        <is>
          <t>Why</t>
        </is>
      </c>
      <c r="F3" s="5" t="inlineStr">
        <is>
          <t>When</t>
        </is>
      </c>
    </row>
    <row r="4">
      <c r="A4" s="15">
        <f>IFERROR(INDEX('Worked example QLA'!$A$4:$A$63,MATCH(1,'Worked example QLA'!$L$4:$L$63,0)),"")</f>
        <v/>
      </c>
      <c r="B4" s="15">
        <f>IFERROR(INDEX('Worked example QLA'!$B$4:$B$63,MATCH(1,'Worked example QLA'!$L$4:$L$63,0)),"")</f>
        <v/>
      </c>
      <c r="C4" s="15">
        <f>IFERROR(INDEX('Worked example QLA'!$E$4:$E$63,MATCH(1,'Worked example QLA'!$L$4:$L$63,0)),"")</f>
        <v/>
      </c>
      <c r="D4" s="16" t="inlineStr">
        <is>
          <t>Pupil A, Pupil B (+4)</t>
        </is>
      </c>
      <c r="E4" s="15">
        <f>IFERROR(INDEX('Worked example QLA'!$I$4:$I$63,MATCH(1,'Worked example QLA'!$L$4:$L$63,0)),"")</f>
        <v/>
      </c>
      <c r="F4" s="15">
        <f>IFERROR(INDEX('Worked example QLA'!$H$4:$H$63,MATCH(1,'Worked example QLA'!$L$4:$L$63,0)),"")</f>
        <v/>
      </c>
    </row>
    <row r="5">
      <c r="A5" s="15">
        <f>IFERROR(INDEX('Worked example QLA'!$A$4:$A$63,MATCH(2,'Worked example QLA'!$L$4:$L$63,0)),"")</f>
        <v/>
      </c>
      <c r="B5" s="15">
        <f>IFERROR(INDEX('Worked example QLA'!$B$4:$B$63,MATCH(2,'Worked example QLA'!$L$4:$L$63,0)),"")</f>
        <v/>
      </c>
      <c r="C5" s="15">
        <f>IFERROR(INDEX('Worked example QLA'!$E$4:$E$63,MATCH(2,'Worked example QLA'!$L$4:$L$63,0)),"")</f>
        <v/>
      </c>
      <c r="D5" s="16" t="n"/>
      <c r="E5" s="15">
        <f>IFERROR(INDEX('Worked example QLA'!$I$4:$I$63,MATCH(2,'Worked example QLA'!$L$4:$L$63,0)),"")</f>
        <v/>
      </c>
      <c r="F5" s="15">
        <f>IFERROR(INDEX('Worked example QLA'!$H$4:$H$63,MATCH(2,'Worked example QLA'!$L$4:$L$63,0)),"")</f>
        <v/>
      </c>
    </row>
    <row r="6">
      <c r="A6" s="15">
        <f>IFERROR(INDEX('Worked example QLA'!$A$4:$A$63,MATCH(3,'Worked example QLA'!$L$4:$L$63,0)),"")</f>
        <v/>
      </c>
      <c r="B6" s="15">
        <f>IFERROR(INDEX('Worked example QLA'!$B$4:$B$63,MATCH(3,'Worked example QLA'!$L$4:$L$63,0)),"")</f>
        <v/>
      </c>
      <c r="C6" s="15">
        <f>IFERROR(INDEX('Worked example QLA'!$E$4:$E$63,MATCH(3,'Worked example QLA'!$L$4:$L$63,0)),"")</f>
        <v/>
      </c>
      <c r="D6" s="16" t="n"/>
      <c r="E6" s="15">
        <f>IFERROR(INDEX('Worked example QLA'!$I$4:$I$63,MATCH(3,'Worked example QLA'!$L$4:$L$63,0)),"")</f>
        <v/>
      </c>
      <c r="F6" s="15">
        <f>IFERROR(INDEX('Worked example QLA'!$H$4:$H$63,MATCH(3,'Worked example QLA'!$L$4:$L$63,0)),"")</f>
        <v/>
      </c>
    </row>
    <row r="7">
      <c r="A7" s="15">
        <f>IFERROR(INDEX('Worked example QLA'!$A$4:$A$63,MATCH(4,'Worked example QLA'!$L$4:$L$63,0)),"")</f>
        <v/>
      </c>
      <c r="B7" s="15">
        <f>IFERROR(INDEX('Worked example QLA'!$B$4:$B$63,MATCH(4,'Worked example QLA'!$L$4:$L$63,0)),"")</f>
        <v/>
      </c>
      <c r="C7" s="15">
        <f>IFERROR(INDEX('Worked example QLA'!$E$4:$E$63,MATCH(4,'Worked example QLA'!$L$4:$L$63,0)),"")</f>
        <v/>
      </c>
      <c r="D7" s="16" t="n"/>
      <c r="E7" s="15">
        <f>IFERROR(INDEX('Worked example QLA'!$I$4:$I$63,MATCH(4,'Worked example QLA'!$L$4:$L$63,0)),"")</f>
        <v/>
      </c>
      <c r="F7" s="15">
        <f>IFERROR(INDEX('Worked example QLA'!$H$4:$H$63,MATCH(4,'Worked example QLA'!$L$4:$L$63,0)),"")</f>
        <v/>
      </c>
    </row>
    <row r="8">
      <c r="A8" s="15">
        <f>IFERROR(INDEX('Worked example QLA'!$A$4:$A$63,MATCH(5,'Worked example QLA'!$L$4:$L$63,0)),"")</f>
        <v/>
      </c>
      <c r="B8" s="15">
        <f>IFERROR(INDEX('Worked example QLA'!$B$4:$B$63,MATCH(5,'Worked example QLA'!$L$4:$L$63,0)),"")</f>
        <v/>
      </c>
      <c r="C8" s="15">
        <f>IFERROR(INDEX('Worked example QLA'!$E$4:$E$63,MATCH(5,'Worked example QLA'!$L$4:$L$63,0)),"")</f>
        <v/>
      </c>
      <c r="D8" s="16" t="n"/>
      <c r="E8" s="15">
        <f>IFERROR(INDEX('Worked example QLA'!$I$4:$I$63,MATCH(5,'Worked example QLA'!$L$4:$L$63,0)),"")</f>
        <v/>
      </c>
      <c r="F8" s="15">
        <f>IFERROR(INDEX('Worked example QLA'!$H$4:$H$63,MATCH(5,'Worked example QLA'!$L$4:$L$63,0)),"")</f>
        <v/>
      </c>
    </row>
    <row r="9">
      <c r="A9" s="15">
        <f>IFERROR(INDEX('Worked example QLA'!$A$4:$A$63,MATCH(6,'Worked example QLA'!$L$4:$L$63,0)),"")</f>
        <v/>
      </c>
      <c r="B9" s="15">
        <f>IFERROR(INDEX('Worked example QLA'!$B$4:$B$63,MATCH(6,'Worked example QLA'!$L$4:$L$63,0)),"")</f>
        <v/>
      </c>
      <c r="C9" s="15">
        <f>IFERROR(INDEX('Worked example QLA'!$E$4:$E$63,MATCH(6,'Worked example QLA'!$L$4:$L$63,0)),"")</f>
        <v/>
      </c>
      <c r="D9" s="16" t="n"/>
      <c r="E9" s="15">
        <f>IFERROR(INDEX('Worked example QLA'!$I$4:$I$63,MATCH(6,'Worked example QLA'!$L$4:$L$63,0)),"")</f>
        <v/>
      </c>
      <c r="F9" s="15">
        <f>IFERROR(INDEX('Worked example QLA'!$H$4:$H$63,MATCH(6,'Worked example QLA'!$L$4:$L$63,0)),"")</f>
        <v/>
      </c>
    </row>
    <row r="10">
      <c r="A10" s="15">
        <f>IFERROR(INDEX('Worked example QLA'!$A$4:$A$63,MATCH(7,'Worked example QLA'!$L$4:$L$63,0)),"")</f>
        <v/>
      </c>
      <c r="B10" s="15">
        <f>IFERROR(INDEX('Worked example QLA'!$B$4:$B$63,MATCH(7,'Worked example QLA'!$L$4:$L$63,0)),"")</f>
        <v/>
      </c>
      <c r="C10" s="15">
        <f>IFERROR(INDEX('Worked example QLA'!$E$4:$E$63,MATCH(7,'Worked example QLA'!$L$4:$L$63,0)),"")</f>
        <v/>
      </c>
      <c r="D10" s="16" t="n"/>
      <c r="E10" s="15">
        <f>IFERROR(INDEX('Worked example QLA'!$I$4:$I$63,MATCH(7,'Worked example QLA'!$L$4:$L$63,0)),"")</f>
        <v/>
      </c>
      <c r="F10" s="15">
        <f>IFERROR(INDEX('Worked example QLA'!$H$4:$H$63,MATCH(7,'Worked example QLA'!$L$4:$L$63,0)),"")</f>
        <v/>
      </c>
    </row>
    <row r="11">
      <c r="A11" s="15">
        <f>IFERROR(INDEX('Worked example QLA'!$A$4:$A$63,MATCH(8,'Worked example QLA'!$L$4:$L$63,0)),"")</f>
        <v/>
      </c>
      <c r="B11" s="15">
        <f>IFERROR(INDEX('Worked example QLA'!$B$4:$B$63,MATCH(8,'Worked example QLA'!$L$4:$L$63,0)),"")</f>
        <v/>
      </c>
      <c r="C11" s="15">
        <f>IFERROR(INDEX('Worked example QLA'!$E$4:$E$63,MATCH(8,'Worked example QLA'!$L$4:$L$63,0)),"")</f>
        <v/>
      </c>
      <c r="D11" s="16" t="n"/>
      <c r="E11" s="15">
        <f>IFERROR(INDEX('Worked example QLA'!$I$4:$I$63,MATCH(8,'Worked example QLA'!$L$4:$L$63,0)),"")</f>
        <v/>
      </c>
      <c r="F11" s="15">
        <f>IFERROR(INDEX('Worked example QLA'!$H$4:$H$63,MATCH(8,'Worked example QLA'!$L$4:$L$63,0)),"")</f>
        <v/>
      </c>
    </row>
    <row r="12">
      <c r="A12" s="15">
        <f>IFERROR(INDEX('Worked example QLA'!$A$4:$A$63,MATCH(9,'Worked example QLA'!$L$4:$L$63,0)),"")</f>
        <v/>
      </c>
      <c r="B12" s="15">
        <f>IFERROR(INDEX('Worked example QLA'!$B$4:$B$63,MATCH(9,'Worked example QLA'!$L$4:$L$63,0)),"")</f>
        <v/>
      </c>
      <c r="C12" s="15">
        <f>IFERROR(INDEX('Worked example QLA'!$E$4:$E$63,MATCH(9,'Worked example QLA'!$L$4:$L$63,0)),"")</f>
        <v/>
      </c>
      <c r="D12" s="16" t="n"/>
      <c r="E12" s="15">
        <f>IFERROR(INDEX('Worked example QLA'!$I$4:$I$63,MATCH(9,'Worked example QLA'!$L$4:$L$63,0)),"")</f>
        <v/>
      </c>
      <c r="F12" s="15">
        <f>IFERROR(INDEX('Worked example QLA'!$H$4:$H$63,MATCH(9,'Worked example QLA'!$L$4:$L$63,0)),"")</f>
        <v/>
      </c>
    </row>
    <row r="13">
      <c r="A13" s="15">
        <f>IFERROR(INDEX('Worked example QLA'!$A$4:$A$63,MATCH(10,'Worked example QLA'!$L$4:$L$63,0)),"")</f>
        <v/>
      </c>
      <c r="B13" s="15">
        <f>IFERROR(INDEX('Worked example QLA'!$B$4:$B$63,MATCH(10,'Worked example QLA'!$L$4:$L$63,0)),"")</f>
        <v/>
      </c>
      <c r="C13" s="15">
        <f>IFERROR(INDEX('Worked example QLA'!$E$4:$E$63,MATCH(10,'Worked example QLA'!$L$4:$L$63,0)),"")</f>
        <v/>
      </c>
      <c r="D13" s="16" t="n"/>
      <c r="E13" s="15">
        <f>IFERROR(INDEX('Worked example QLA'!$I$4:$I$63,MATCH(10,'Worked example QLA'!$L$4:$L$63,0)),"")</f>
        <v/>
      </c>
      <c r="F13" s="15">
        <f>IFERROR(INDEX('Worked example QLA'!$H$4:$H$63,MATCH(10,'Worked example QLA'!$L$4:$L$63,0)),"")</f>
        <v/>
      </c>
    </row>
    <row r="15">
      <c r="A15" s="17" t="inlineStr">
        <is>
          <t>Why / When default to the QLA Notes and When columns; overwrite as needed. Need one row per pupil? Copy the question row down.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2026-10-27T10:10:53Z</dcterms:created>
  <dcterms:modified xmlns:dcterms="http://purl.org/dc/terms/" xmlns:xsi="http://www.w3.org/2001/XMLSchema-instance" xsi:type="dcterms:W3CDTF">2026-10-27T10:10:53Z</dcterms:modified>
</cp:coreProperties>
</file>